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0" yWindow="1290" windowWidth="19155" windowHeight="5835" activeTab="3"/>
  </bookViews>
  <sheets>
    <sheet name="Navigation" sheetId="3" r:id="rId1"/>
    <sheet name="Strains" sheetId="2" r:id="rId2"/>
    <sheet name="980045" sheetId="1" r:id="rId3"/>
    <sheet name="Setup" sheetId="4" r:id="rId4"/>
  </sheets>
  <externalReferences>
    <externalReference r:id="rId5"/>
    <externalReference r:id="rId6"/>
    <externalReference r:id="rId7"/>
  </externalReferences>
  <definedNames>
    <definedName name="solver_adj" localSheetId="2" hidden="1">'980045'!$G$165:$J$165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'980045'!$H$168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F200" i="1"/>
  <c r="G200" l="1"/>
  <c r="F199"/>
  <c r="G199" l="1"/>
  <c r="F198"/>
  <c r="G198" l="1"/>
  <c r="F197"/>
  <c r="G197" l="1"/>
  <c r="F196"/>
  <c r="G196" l="1"/>
  <c r="F195"/>
  <c r="G195" l="1"/>
  <c r="F194"/>
  <c r="G194" l="1"/>
  <c r="F193"/>
  <c r="G193" l="1"/>
  <c r="F192"/>
  <c r="G192" l="1"/>
  <c r="F191"/>
  <c r="G191" l="1"/>
  <c r="F190"/>
  <c r="G190" l="1"/>
  <c r="F189"/>
  <c r="G189" l="1"/>
  <c r="F188"/>
  <c r="G188" l="1"/>
  <c r="F187"/>
  <c r="G187" l="1"/>
  <c r="F186"/>
  <c r="G186" l="1"/>
  <c r="F185"/>
  <c r="G185" l="1"/>
  <c r="F184"/>
  <c r="G184" l="1"/>
  <c r="F183"/>
  <c r="G183" l="1"/>
  <c r="F182"/>
  <c r="G182" l="1"/>
  <c r="F181"/>
  <c r="G181" l="1"/>
  <c r="F180"/>
  <c r="G180" l="1"/>
  <c r="F179"/>
  <c r="G179" l="1"/>
  <c r="F178"/>
  <c r="G178" l="1"/>
  <c r="F177"/>
  <c r="G177" l="1"/>
  <c r="F176"/>
  <c r="G176" l="1"/>
  <c r="F175"/>
  <c r="G175" l="1"/>
  <c r="F174"/>
  <c r="G174" l="1"/>
  <c r="F173"/>
  <c r="G173" l="1"/>
  <c r="F172"/>
  <c r="G172" l="1"/>
  <c r="F171"/>
  <c r="G171" l="1"/>
  <c r="F170"/>
  <c r="G170" l="1"/>
  <c r="F169"/>
  <c r="G169" l="1"/>
  <c r="F168"/>
  <c r="G168" l="1"/>
  <c r="H168" s="1"/>
  <c r="M5" i="2"/>
  <c r="I5"/>
  <c r="M4"/>
  <c r="I4"/>
  <c r="M3"/>
  <c r="I3"/>
  <c r="M2"/>
  <c r="I2"/>
  <c r="O15" i="4"/>
  <c r="N16"/>
  <c r="O16" s="1"/>
  <c r="N15"/>
  <c r="F150" i="1"/>
  <c r="G150" l="1"/>
  <c r="F149"/>
  <c r="G149" l="1"/>
  <c r="F148"/>
  <c r="G148" l="1"/>
  <c r="F147"/>
  <c r="G147" l="1"/>
  <c r="F146"/>
  <c r="G146" l="1"/>
  <c r="F145"/>
  <c r="G145" l="1"/>
  <c r="F144"/>
  <c r="G144" l="1"/>
  <c r="F143"/>
  <c r="G143" l="1"/>
  <c r="F142"/>
  <c r="G142" l="1"/>
  <c r="F141"/>
  <c r="G141" l="1"/>
  <c r="F140"/>
  <c r="G140" l="1"/>
  <c r="F139"/>
  <c r="G139" l="1"/>
  <c r="F138"/>
  <c r="G138" l="1"/>
  <c r="F137"/>
  <c r="G137" l="1"/>
  <c r="F136"/>
  <c r="G136" l="1"/>
  <c r="F135"/>
  <c r="G135" l="1"/>
  <c r="F134"/>
  <c r="G134" l="1"/>
  <c r="F133"/>
  <c r="G133" l="1"/>
  <c r="F132"/>
  <c r="G132" l="1"/>
  <c r="F131"/>
  <c r="G131" l="1"/>
  <c r="F130"/>
  <c r="G130" l="1"/>
  <c r="F129"/>
  <c r="G129" l="1"/>
  <c r="F128"/>
  <c r="G128" l="1"/>
  <c r="F127"/>
  <c r="G127" l="1"/>
  <c r="F126"/>
  <c r="G126" l="1"/>
  <c r="F125"/>
  <c r="G125" l="1"/>
  <c r="F124"/>
  <c r="G124" l="1"/>
  <c r="F123"/>
  <c r="G123" l="1"/>
  <c r="F122"/>
  <c r="G122" l="1"/>
  <c r="F121"/>
  <c r="G121" l="1"/>
  <c r="F120"/>
  <c r="G120" l="1"/>
  <c r="F119"/>
  <c r="G119" l="1"/>
  <c r="F118"/>
  <c r="G118" l="1"/>
  <c r="H118" s="1"/>
  <c r="N7" i="4"/>
  <c r="O7" s="1"/>
  <c r="F100" i="1"/>
  <c r="G100" l="1"/>
  <c r="F99"/>
  <c r="G99" l="1"/>
  <c r="F98"/>
  <c r="G98" l="1"/>
  <c r="F97"/>
  <c r="G97" l="1"/>
  <c r="F96"/>
  <c r="G96" l="1"/>
  <c r="F95"/>
  <c r="G95" l="1"/>
  <c r="F94"/>
  <c r="G94" l="1"/>
  <c r="F93"/>
  <c r="G93" l="1"/>
  <c r="F92"/>
  <c r="G92" l="1"/>
  <c r="F91"/>
  <c r="G91" l="1"/>
  <c r="F90"/>
  <c r="G90" l="1"/>
  <c r="F89"/>
  <c r="G89" l="1"/>
  <c r="F88"/>
  <c r="G88" l="1"/>
  <c r="F87"/>
  <c r="G87" l="1"/>
  <c r="F86"/>
  <c r="G86" l="1"/>
  <c r="F85"/>
  <c r="G85" l="1"/>
  <c r="F84"/>
  <c r="G84" l="1"/>
  <c r="F83"/>
  <c r="G83" l="1"/>
  <c r="F82"/>
  <c r="G82" l="1"/>
  <c r="F81"/>
  <c r="G81" l="1"/>
  <c r="F80"/>
  <c r="G80" l="1"/>
  <c r="F79"/>
  <c r="G79" l="1"/>
  <c r="F78"/>
  <c r="G78" l="1"/>
  <c r="F77"/>
  <c r="G77" l="1"/>
  <c r="F76"/>
  <c r="G76" l="1"/>
  <c r="F75"/>
  <c r="G75" l="1"/>
  <c r="F74"/>
  <c r="G74" l="1"/>
  <c r="F73"/>
  <c r="G73" l="1"/>
  <c r="F72"/>
  <c r="G72" l="1"/>
  <c r="F71"/>
  <c r="G71" l="1"/>
  <c r="F70"/>
  <c r="G70" l="1"/>
  <c r="F69"/>
  <c r="G69" l="1"/>
  <c r="F68"/>
  <c r="G68" l="1"/>
  <c r="H68" s="1"/>
  <c r="O6" i="4"/>
  <c r="N6"/>
  <c r="F50" i="1"/>
  <c r="G50" l="1"/>
  <c r="F49"/>
  <c r="G49" l="1"/>
  <c r="F48"/>
  <c r="G48" l="1"/>
  <c r="F47"/>
  <c r="G47" l="1"/>
  <c r="F46"/>
  <c r="G46" l="1"/>
  <c r="F45"/>
  <c r="G45" l="1"/>
  <c r="F44"/>
  <c r="G44" l="1"/>
  <c r="F43"/>
  <c r="G43" l="1"/>
  <c r="F42"/>
  <c r="G42" l="1"/>
  <c r="F41"/>
  <c r="G41" l="1"/>
  <c r="F40"/>
  <c r="G40" l="1"/>
  <c r="F39"/>
  <c r="G39" l="1"/>
  <c r="F38"/>
  <c r="G38" l="1"/>
  <c r="F37"/>
  <c r="G37" l="1"/>
  <c r="F36"/>
  <c r="G36" l="1"/>
  <c r="F35"/>
  <c r="G35" l="1"/>
  <c r="F34"/>
  <c r="G34" l="1"/>
  <c r="F33"/>
  <c r="G33" l="1"/>
  <c r="F32"/>
  <c r="G32" l="1"/>
  <c r="F31"/>
  <c r="G31" l="1"/>
  <c r="F30"/>
  <c r="G30" l="1"/>
  <c r="F29"/>
  <c r="G29" l="1"/>
  <c r="F28"/>
  <c r="G28" l="1"/>
  <c r="F27"/>
  <c r="G27" l="1"/>
  <c r="F26"/>
  <c r="G26" l="1"/>
  <c r="F25"/>
  <c r="G25" l="1"/>
  <c r="F24"/>
  <c r="G24" l="1"/>
  <c r="F23"/>
  <c r="G23" l="1"/>
  <c r="F22"/>
  <c r="G22" l="1"/>
  <c r="F21"/>
  <c r="G21" l="1"/>
  <c r="F20"/>
  <c r="G20" l="1"/>
  <c r="F19"/>
  <c r="G19" l="1"/>
  <c r="F18"/>
  <c r="G18" l="1"/>
  <c r="H18" s="1"/>
  <c r="R27" i="4"/>
  <c r="R26"/>
  <c r="R18"/>
  <c r="R17"/>
  <c r="R16"/>
  <c r="R15"/>
  <c r="R7"/>
  <c r="R6"/>
  <c r="T34"/>
  <c r="S34"/>
  <c r="T33"/>
  <c r="S33"/>
  <c r="T32"/>
  <c r="S32"/>
  <c r="T31"/>
  <c r="S31"/>
  <c r="T30"/>
  <c r="S30"/>
  <c r="J30"/>
  <c r="T29"/>
  <c r="S29"/>
  <c r="Q29"/>
  <c r="Q30" s="1"/>
  <c r="Q31" s="1"/>
  <c r="Q32" s="1"/>
  <c r="Q33" s="1"/>
  <c r="Q34" s="1"/>
  <c r="J29"/>
  <c r="T28"/>
  <c r="S28"/>
  <c r="J28"/>
  <c r="T27"/>
  <c r="S27"/>
  <c r="J27"/>
  <c r="T26"/>
  <c r="S26"/>
  <c r="J26"/>
  <c r="T25"/>
  <c r="S25"/>
  <c r="J25"/>
  <c r="T24"/>
  <c r="S24"/>
  <c r="J24"/>
  <c r="T23"/>
  <c r="S23"/>
  <c r="J23"/>
  <c r="T22"/>
  <c r="S22"/>
  <c r="J22"/>
  <c r="T21"/>
  <c r="S21"/>
  <c r="J21"/>
  <c r="T20"/>
  <c r="S20"/>
  <c r="J20"/>
  <c r="T19"/>
  <c r="S19"/>
  <c r="T18"/>
  <c r="S18"/>
  <c r="Q18"/>
  <c r="Q19" s="1"/>
  <c r="Q20" s="1"/>
  <c r="Q21" s="1"/>
  <c r="Q22" s="1"/>
  <c r="Q23" s="1"/>
  <c r="Q24" s="1"/>
  <c r="Q25" s="1"/>
  <c r="Q26" s="1"/>
  <c r="Q27" s="1"/>
  <c r="T17"/>
  <c r="S17"/>
  <c r="T16"/>
  <c r="S16"/>
  <c r="L16"/>
  <c r="M16" s="1"/>
  <c r="E16"/>
  <c r="J16" s="1"/>
  <c r="T15"/>
  <c r="S15"/>
  <c r="L15"/>
  <c r="E15"/>
  <c r="J15" s="1"/>
  <c r="T14"/>
  <c r="S14"/>
  <c r="L14"/>
  <c r="M14" s="1"/>
  <c r="E14"/>
  <c r="J14" s="1"/>
  <c r="T13"/>
  <c r="S13"/>
  <c r="L13"/>
  <c r="E13"/>
  <c r="J13" s="1"/>
  <c r="T12"/>
  <c r="S12"/>
  <c r="M12"/>
  <c r="L12"/>
  <c r="E12"/>
  <c r="J12" s="1"/>
  <c r="T11"/>
  <c r="S11"/>
  <c r="L11"/>
  <c r="E11"/>
  <c r="J11" s="1"/>
  <c r="T10"/>
  <c r="S10"/>
  <c r="M10"/>
  <c r="L10"/>
  <c r="E10"/>
  <c r="J10" s="1"/>
  <c r="T9"/>
  <c r="S9"/>
  <c r="L9"/>
  <c r="M9" s="1"/>
  <c r="E9"/>
  <c r="J9" s="1"/>
  <c r="T8"/>
  <c r="S8"/>
  <c r="L8"/>
  <c r="M8" s="1"/>
  <c r="E8"/>
  <c r="J8" s="1"/>
  <c r="T7"/>
  <c r="S7"/>
  <c r="Q7"/>
  <c r="Q8" s="1"/>
  <c r="Q9" s="1"/>
  <c r="Q10" s="1"/>
  <c r="Q11" s="1"/>
  <c r="Q12" s="1"/>
  <c r="Q13" s="1"/>
  <c r="Q14" s="1"/>
  <c r="Q15" s="1"/>
  <c r="Q16" s="1"/>
  <c r="L7"/>
  <c r="M7" s="1"/>
  <c r="E7"/>
  <c r="J7" s="1"/>
  <c r="T6"/>
  <c r="S6"/>
  <c r="M6"/>
  <c r="L6"/>
  <c r="E6"/>
  <c r="J6" s="1"/>
  <c r="M11" l="1"/>
  <c r="M13"/>
  <c r="M15"/>
  <c r="O17" l="1"/>
  <c r="N11" s="1"/>
  <c r="R22" l="1"/>
  <c r="R11"/>
  <c r="N10"/>
  <c r="N9"/>
  <c r="N13"/>
  <c r="N12"/>
  <c r="N8"/>
  <c r="N14"/>
  <c r="R24" l="1"/>
  <c r="R13"/>
  <c r="R33"/>
  <c r="R32"/>
  <c r="R29"/>
  <c r="R34"/>
  <c r="R23"/>
  <c r="R12"/>
  <c r="R28"/>
  <c r="R30"/>
  <c r="R31"/>
  <c r="R19"/>
  <c r="R8"/>
  <c r="R10"/>
  <c r="R21"/>
  <c r="R14"/>
  <c r="R25"/>
  <c r="R20"/>
  <c r="R9"/>
</calcChain>
</file>

<file path=xl/sharedStrings.xml><?xml version="1.0" encoding="utf-8"?>
<sst xmlns="http://schemas.openxmlformats.org/spreadsheetml/2006/main" count="182" uniqueCount="84">
  <si>
    <t xml:space="preserve">                                                                                </t>
  </si>
  <si>
    <t xml:space="preserve">Run :     1  Seq   1  Rec   1  File L3A:980045  Date  1-JAN-2014 21:43:22.80    </t>
  </si>
  <si>
    <t xml:space="preserve">Mode: MW_ANGLE      Npts    33 Rpts     0                                       </t>
  </si>
  <si>
    <t xml:space="preserve">Cmon: Mon1[  DB]=    7000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</si>
  <si>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</si>
  <si>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</si>
  <si>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</si>
  <si>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 -45.000  PHI= -90.200 DSRD=  12.500     </t>
  </si>
  <si>
    <t xml:space="preserve">Drv : XPOS=-168.455 YPOS= -15.890 ZPOS=  25.355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</si>
  <si>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</si>
  <si>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</si>
  <si>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</si>
  <si>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L3A:980045  Date  1-JAN-2014 22:02:33.78    </t>
  </si>
  <si>
    <t xml:space="preserve">Drv : XPOS=-168.660 YPOS= -15.970 ZPOS=  14.785 DSTD=   0.000                   </t>
  </si>
  <si>
    <t xml:space="preserve">Run :     3  Seq   3  Rec  10  File L3A:980045  Date  1-JAN-2014 22:22:15.08    </t>
  </si>
  <si>
    <t xml:space="preserve">Drv : XPOS=-166.885 YPOS= -16.535 ZPOS= -65.115 DSTD=   0.000                   </t>
  </si>
  <si>
    <t xml:space="preserve">Run :     4  Seq   4  Rec  11  File L3A:980045  Date  1-JAN-2014 22:41:30.65    </t>
  </si>
  <si>
    <t xml:space="preserve">Drv : XPOS=-167.730 YPOS= -16.900 ZPOS= -76.670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</si>
  <si>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</si>
  <si>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</si>
  <si>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</si>
  <si>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</si>
  <si>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</si>
  <si>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</si>
  <si>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</si>
  <si>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</si>
  <si>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</si>
  <si>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</si>
  <si>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</si>
  <si>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</si>
  <si>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</si>
  <si>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</si>
  <si>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</si>
  <si>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</si>
  <si>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</si>
  <si>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</si>
  <si>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</si>
  <si>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</si>
  <si>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</si>
  <si>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</si>
  <si>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</si>
  <si>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</si>
  <si>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</si>
  <si>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</si>
  <si>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</si>
  <si>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</si>
  <si>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</si>
  <si>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</si>
  <si>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</si>
  <si>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</si>
  <si>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</si>
  <si>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</si>
  <si>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</si>
  <si>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</si>
  <si>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</si>
  <si>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</si>
  <si>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</si>
  <si>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</si>
  <si>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</si>
  <si>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</si>
  <si>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</si>
  <si>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</si>
  <si>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Plate G2</t>
  </si>
  <si>
    <t>Nsteps =</t>
  </si>
  <si>
    <t>Tooth</t>
  </si>
  <si>
    <t>Xtel</t>
  </si>
  <si>
    <t>X-AXIS</t>
  </si>
  <si>
    <t>Y-AXIS</t>
  </si>
  <si>
    <t>Z-AXIS</t>
  </si>
  <si>
    <t>X-finish</t>
  </si>
  <si>
    <t>Xwall</t>
  </si>
  <si>
    <t>Diff</t>
  </si>
  <si>
    <t>REC</t>
  </si>
  <si>
    <t>MON1</t>
  </si>
  <si>
    <t>Depth</t>
  </si>
  <si>
    <t>Xwall (normal)</t>
  </si>
  <si>
    <t>Amp</t>
  </si>
  <si>
    <t>Xcentre</t>
  </si>
  <si>
    <t>Width</t>
  </si>
  <si>
    <t>Back</t>
  </si>
  <si>
    <t>Phi</t>
  </si>
  <si>
    <t>Calc</t>
  </si>
  <si>
    <t>Error</t>
  </si>
  <si>
    <t>CHI2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</si>
</sst>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6" fillId="33" borderId="0" xfId="0" applyFont="1" applyFill="1"/>
    <xf numFmtId="0" fontId="0" fillId="34" borderId="0" xfId="0" applyFill="1"/>
    <xf numFmtId="0" fontId="0" fillId="33" borderId="0" xfId="0" applyFill="1"/>
    <xf numFmtId="0" fontId="0" fillId="35" borderId="0" xfId="0" applyFill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'980045'!$B$18:$B$50</c:f>
              <c:numCache>
                <c:formatCode>General</c:formatCode>
                <c:ptCount val="33"/>
                <c:pt idx="0">
                  <c:v>-168.465</c:v>
                </c:pt>
                <c:pt idx="1">
                  <c:v>-168.535</c:v>
                </c:pt>
                <c:pt idx="2">
                  <c:v>-168.59</c:v>
                </c:pt>
                <c:pt idx="3">
                  <c:v>-168.66</c:v>
                </c:pt>
                <c:pt idx="4">
                  <c:v>-168.715</c:v>
                </c:pt>
                <c:pt idx="5">
                  <c:v>-168.79</c:v>
                </c:pt>
                <c:pt idx="6">
                  <c:v>-168.86</c:v>
                </c:pt>
                <c:pt idx="7">
                  <c:v>-168.92</c:v>
                </c:pt>
                <c:pt idx="8">
                  <c:v>-168.99</c:v>
                </c:pt>
                <c:pt idx="9">
                  <c:v>-169.05</c:v>
                </c:pt>
                <c:pt idx="10">
                  <c:v>-169.11</c:v>
                </c:pt>
                <c:pt idx="11">
                  <c:v>-169.17</c:v>
                </c:pt>
                <c:pt idx="12">
                  <c:v>-169.245</c:v>
                </c:pt>
                <c:pt idx="13">
                  <c:v>-169.31</c:v>
                </c:pt>
                <c:pt idx="14">
                  <c:v>-169.38</c:v>
                </c:pt>
                <c:pt idx="15">
                  <c:v>-169.44</c:v>
                </c:pt>
                <c:pt idx="16">
                  <c:v>-169.495</c:v>
                </c:pt>
                <c:pt idx="17">
                  <c:v>-169.57</c:v>
                </c:pt>
                <c:pt idx="18">
                  <c:v>-169.64</c:v>
                </c:pt>
                <c:pt idx="19">
                  <c:v>-169.70500000000001</c:v>
                </c:pt>
                <c:pt idx="20">
                  <c:v>-169.77</c:v>
                </c:pt>
                <c:pt idx="21">
                  <c:v>-169.83500000000001</c:v>
                </c:pt>
                <c:pt idx="22">
                  <c:v>-169.88499999999999</c:v>
                </c:pt>
                <c:pt idx="23">
                  <c:v>-169.95</c:v>
                </c:pt>
                <c:pt idx="24">
                  <c:v>-170.02500000000001</c:v>
                </c:pt>
                <c:pt idx="25">
                  <c:v>-170.08</c:v>
                </c:pt>
                <c:pt idx="26">
                  <c:v>-170.16</c:v>
                </c:pt>
                <c:pt idx="27">
                  <c:v>-170.22499999999999</c:v>
                </c:pt>
                <c:pt idx="28">
                  <c:v>-170.29</c:v>
                </c:pt>
                <c:pt idx="29">
                  <c:v>-170.34</c:v>
                </c:pt>
                <c:pt idx="30">
                  <c:v>-170.42</c:v>
                </c:pt>
                <c:pt idx="31">
                  <c:v>-170.49</c:v>
                </c:pt>
                <c:pt idx="32">
                  <c:v>-170.55</c:v>
                </c:pt>
              </c:numCache>
            </c:numRef>
          </c:xVal>
          <c:yVal>
            <c:numRef>
              <c:f>'980045'!$E$18:$E$50</c:f>
              <c:numCache>
                <c:formatCode>General</c:formatCode>
                <c:ptCount val="33"/>
                <c:pt idx="0">
                  <c:v>158</c:v>
                </c:pt>
                <c:pt idx="1">
                  <c:v>159</c:v>
                </c:pt>
                <c:pt idx="2">
                  <c:v>153</c:v>
                </c:pt>
                <c:pt idx="3">
                  <c:v>162</c:v>
                </c:pt>
                <c:pt idx="4">
                  <c:v>168</c:v>
                </c:pt>
                <c:pt idx="5">
                  <c:v>188</c:v>
                </c:pt>
                <c:pt idx="6">
                  <c:v>169</c:v>
                </c:pt>
                <c:pt idx="7">
                  <c:v>182</c:v>
                </c:pt>
                <c:pt idx="8">
                  <c:v>171</c:v>
                </c:pt>
                <c:pt idx="9">
                  <c:v>181</c:v>
                </c:pt>
                <c:pt idx="10">
                  <c:v>198</c:v>
                </c:pt>
                <c:pt idx="11">
                  <c:v>219</c:v>
                </c:pt>
                <c:pt idx="12">
                  <c:v>180</c:v>
                </c:pt>
                <c:pt idx="13">
                  <c:v>204</c:v>
                </c:pt>
                <c:pt idx="14">
                  <c:v>172</c:v>
                </c:pt>
                <c:pt idx="15">
                  <c:v>162</c:v>
                </c:pt>
                <c:pt idx="16">
                  <c:v>145</c:v>
                </c:pt>
                <c:pt idx="17">
                  <c:v>102</c:v>
                </c:pt>
                <c:pt idx="18">
                  <c:v>95</c:v>
                </c:pt>
                <c:pt idx="19">
                  <c:v>58</c:v>
                </c:pt>
                <c:pt idx="20">
                  <c:v>60</c:v>
                </c:pt>
                <c:pt idx="21">
                  <c:v>75</c:v>
                </c:pt>
                <c:pt idx="22">
                  <c:v>68</c:v>
                </c:pt>
                <c:pt idx="23">
                  <c:v>45</c:v>
                </c:pt>
                <c:pt idx="24">
                  <c:v>66</c:v>
                </c:pt>
                <c:pt idx="25">
                  <c:v>72</c:v>
                </c:pt>
                <c:pt idx="26">
                  <c:v>70</c:v>
                </c:pt>
                <c:pt idx="27">
                  <c:v>63</c:v>
                </c:pt>
                <c:pt idx="28">
                  <c:v>74</c:v>
                </c:pt>
                <c:pt idx="29">
                  <c:v>59</c:v>
                </c:pt>
                <c:pt idx="30">
                  <c:v>62</c:v>
                </c:pt>
                <c:pt idx="31">
                  <c:v>62</c:v>
                </c:pt>
                <c:pt idx="32">
                  <c:v>62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'980045'!$B$18:$B$50</c:f>
              <c:numCache>
                <c:formatCode>General</c:formatCode>
                <c:ptCount val="33"/>
                <c:pt idx="0">
                  <c:v>-168.465</c:v>
                </c:pt>
                <c:pt idx="1">
                  <c:v>-168.535</c:v>
                </c:pt>
                <c:pt idx="2">
                  <c:v>-168.59</c:v>
                </c:pt>
                <c:pt idx="3">
                  <c:v>-168.66</c:v>
                </c:pt>
                <c:pt idx="4">
                  <c:v>-168.715</c:v>
                </c:pt>
                <c:pt idx="5">
                  <c:v>-168.79</c:v>
                </c:pt>
                <c:pt idx="6">
                  <c:v>-168.86</c:v>
                </c:pt>
                <c:pt idx="7">
                  <c:v>-168.92</c:v>
                </c:pt>
                <c:pt idx="8">
                  <c:v>-168.99</c:v>
                </c:pt>
                <c:pt idx="9">
                  <c:v>-169.05</c:v>
                </c:pt>
                <c:pt idx="10">
                  <c:v>-169.11</c:v>
                </c:pt>
                <c:pt idx="11">
                  <c:v>-169.17</c:v>
                </c:pt>
                <c:pt idx="12">
                  <c:v>-169.245</c:v>
                </c:pt>
                <c:pt idx="13">
                  <c:v>-169.31</c:v>
                </c:pt>
                <c:pt idx="14">
                  <c:v>-169.38</c:v>
                </c:pt>
                <c:pt idx="15">
                  <c:v>-169.44</c:v>
                </c:pt>
                <c:pt idx="16">
                  <c:v>-169.495</c:v>
                </c:pt>
                <c:pt idx="17">
                  <c:v>-169.57</c:v>
                </c:pt>
                <c:pt idx="18">
                  <c:v>-169.64</c:v>
                </c:pt>
                <c:pt idx="19">
                  <c:v>-169.70500000000001</c:v>
                </c:pt>
                <c:pt idx="20">
                  <c:v>-169.77</c:v>
                </c:pt>
                <c:pt idx="21">
                  <c:v>-169.83500000000001</c:v>
                </c:pt>
                <c:pt idx="22">
                  <c:v>-169.88499999999999</c:v>
                </c:pt>
                <c:pt idx="23">
                  <c:v>-169.95</c:v>
                </c:pt>
                <c:pt idx="24">
                  <c:v>-170.02500000000001</c:v>
                </c:pt>
                <c:pt idx="25">
                  <c:v>-170.08</c:v>
                </c:pt>
                <c:pt idx="26">
                  <c:v>-170.16</c:v>
                </c:pt>
                <c:pt idx="27">
                  <c:v>-170.22499999999999</c:v>
                </c:pt>
                <c:pt idx="28">
                  <c:v>-170.29</c:v>
                </c:pt>
                <c:pt idx="29">
                  <c:v>-170.34</c:v>
                </c:pt>
                <c:pt idx="30">
                  <c:v>-170.42</c:v>
                </c:pt>
                <c:pt idx="31">
                  <c:v>-170.49</c:v>
                </c:pt>
                <c:pt idx="32">
                  <c:v>-170.55</c:v>
                </c:pt>
              </c:numCache>
            </c:numRef>
          </c:xVal>
          <c:yVal>
            <c:numRef>
              <c:f>'980045'!$F$18:$F$50</c:f>
              <c:numCache>
                <c:formatCode>General</c:formatCode>
                <c:ptCount val="33"/>
                <c:pt idx="0">
                  <c:v>176.1526563205561</c:v>
                </c:pt>
                <c:pt idx="1">
                  <c:v>176.1526563205561</c:v>
                </c:pt>
                <c:pt idx="2">
                  <c:v>176.1526563205561</c:v>
                </c:pt>
                <c:pt idx="3">
                  <c:v>176.1526563205561</c:v>
                </c:pt>
                <c:pt idx="4">
                  <c:v>176.1526563205561</c:v>
                </c:pt>
                <c:pt idx="5">
                  <c:v>176.1526563205561</c:v>
                </c:pt>
                <c:pt idx="6">
                  <c:v>176.1526563205561</c:v>
                </c:pt>
                <c:pt idx="7">
                  <c:v>176.1526563205561</c:v>
                </c:pt>
                <c:pt idx="8">
                  <c:v>176.1526563205561</c:v>
                </c:pt>
                <c:pt idx="9">
                  <c:v>176.1526563205561</c:v>
                </c:pt>
                <c:pt idx="10">
                  <c:v>176.1526563205561</c:v>
                </c:pt>
                <c:pt idx="11">
                  <c:v>176.1526563205561</c:v>
                </c:pt>
                <c:pt idx="12">
                  <c:v>176.1526563205561</c:v>
                </c:pt>
                <c:pt idx="13">
                  <c:v>176.1526563205561</c:v>
                </c:pt>
                <c:pt idx="14">
                  <c:v>173.30993848988217</c:v>
                </c:pt>
                <c:pt idx="15">
                  <c:v>161.78270723863898</c:v>
                </c:pt>
                <c:pt idx="16">
                  <c:v>143.43297060373882</c:v>
                </c:pt>
                <c:pt idx="17">
                  <c:v>107.80418452712277</c:v>
                </c:pt>
                <c:pt idx="18">
                  <c:v>81.013518432322968</c:v>
                </c:pt>
                <c:pt idx="19">
                  <c:v>66.934380054808145</c:v>
                </c:pt>
                <c:pt idx="20">
                  <c:v>63.142444808992124</c:v>
                </c:pt>
                <c:pt idx="21">
                  <c:v>63.142444808992124</c:v>
                </c:pt>
                <c:pt idx="22">
                  <c:v>63.142444808992124</c:v>
                </c:pt>
                <c:pt idx="23">
                  <c:v>63.142444808992124</c:v>
                </c:pt>
                <c:pt idx="24">
                  <c:v>63.142444808992124</c:v>
                </c:pt>
                <c:pt idx="25">
                  <c:v>63.142444808992124</c:v>
                </c:pt>
                <c:pt idx="26">
                  <c:v>63.142444808992124</c:v>
                </c:pt>
                <c:pt idx="27">
                  <c:v>63.142444808992124</c:v>
                </c:pt>
                <c:pt idx="28">
                  <c:v>63.142444808992124</c:v>
                </c:pt>
                <c:pt idx="29">
                  <c:v>63.142444808992124</c:v>
                </c:pt>
                <c:pt idx="30">
                  <c:v>63.142444808992124</c:v>
                </c:pt>
                <c:pt idx="31">
                  <c:v>63.142444808992124</c:v>
                </c:pt>
                <c:pt idx="32">
                  <c:v>63.142444808992124</c:v>
                </c:pt>
              </c:numCache>
            </c:numRef>
          </c:yVal>
        </c:ser>
        <c:axId val="215591168"/>
        <c:axId val="215579264"/>
      </c:scatterChart>
      <c:valAx>
        <c:axId val="215591168"/>
        <c:scaling>
          <c:orientation val="minMax"/>
        </c:scaling>
        <c:axPos val="b"/>
        <c:numFmt formatCode="General" sourceLinked="1"/>
        <c:tickLblPos val="nextTo"/>
        <c:crossAx val="215579264"/>
        <c:crosses val="autoZero"/>
        <c:crossBetween val="midCat"/>
      </c:valAx>
      <c:valAx>
        <c:axId val="215579264"/>
        <c:scaling>
          <c:orientation val="minMax"/>
        </c:scaling>
        <c:axPos val="l"/>
        <c:majorGridlines/>
        <c:numFmt formatCode="General" sourceLinked="1"/>
        <c:tickLblPos val="nextTo"/>
        <c:crossAx val="215591168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'980045'!$B$68:$B$100</c:f>
              <c:numCache>
                <c:formatCode>General</c:formatCode>
                <c:ptCount val="33"/>
                <c:pt idx="0">
                  <c:v>-168.66499999999999</c:v>
                </c:pt>
                <c:pt idx="1">
                  <c:v>-168.73</c:v>
                </c:pt>
                <c:pt idx="2">
                  <c:v>-168.8</c:v>
                </c:pt>
                <c:pt idx="3">
                  <c:v>-168.86500000000001</c:v>
                </c:pt>
                <c:pt idx="4">
                  <c:v>-168.92500000000001</c:v>
                </c:pt>
                <c:pt idx="5">
                  <c:v>-169</c:v>
                </c:pt>
                <c:pt idx="6">
                  <c:v>-169.06</c:v>
                </c:pt>
                <c:pt idx="7">
                  <c:v>-169.125</c:v>
                </c:pt>
                <c:pt idx="8">
                  <c:v>-169.19499999999999</c:v>
                </c:pt>
                <c:pt idx="9">
                  <c:v>-169.255</c:v>
                </c:pt>
                <c:pt idx="10">
                  <c:v>-169.31</c:v>
                </c:pt>
                <c:pt idx="11">
                  <c:v>-169.38499999999999</c:v>
                </c:pt>
                <c:pt idx="12">
                  <c:v>-169.45500000000001</c:v>
                </c:pt>
                <c:pt idx="13">
                  <c:v>-169.52</c:v>
                </c:pt>
                <c:pt idx="14">
                  <c:v>-169.58</c:v>
                </c:pt>
                <c:pt idx="15">
                  <c:v>-169.65</c:v>
                </c:pt>
                <c:pt idx="16">
                  <c:v>-169.70500000000001</c:v>
                </c:pt>
                <c:pt idx="17">
                  <c:v>-169.78</c:v>
                </c:pt>
                <c:pt idx="18">
                  <c:v>-169.845</c:v>
                </c:pt>
                <c:pt idx="19">
                  <c:v>-169.905</c:v>
                </c:pt>
                <c:pt idx="20">
                  <c:v>-169.97499999999999</c:v>
                </c:pt>
                <c:pt idx="21">
                  <c:v>-170.04</c:v>
                </c:pt>
                <c:pt idx="22">
                  <c:v>-170.1</c:v>
                </c:pt>
                <c:pt idx="23">
                  <c:v>-170.16499999999999</c:v>
                </c:pt>
                <c:pt idx="24">
                  <c:v>-170.23</c:v>
                </c:pt>
                <c:pt idx="25">
                  <c:v>-170.29499999999999</c:v>
                </c:pt>
                <c:pt idx="26">
                  <c:v>-170.36</c:v>
                </c:pt>
                <c:pt idx="27">
                  <c:v>-170.42</c:v>
                </c:pt>
                <c:pt idx="28">
                  <c:v>-170.49</c:v>
                </c:pt>
                <c:pt idx="29">
                  <c:v>-170.56</c:v>
                </c:pt>
                <c:pt idx="30">
                  <c:v>-170.625</c:v>
                </c:pt>
                <c:pt idx="31">
                  <c:v>-170.69</c:v>
                </c:pt>
                <c:pt idx="32">
                  <c:v>-170.755</c:v>
                </c:pt>
              </c:numCache>
            </c:numRef>
          </c:xVal>
          <c:yVal>
            <c:numRef>
              <c:f>'980045'!$E$68:$E$100</c:f>
              <c:numCache>
                <c:formatCode>General</c:formatCode>
                <c:ptCount val="33"/>
                <c:pt idx="0">
                  <c:v>178</c:v>
                </c:pt>
                <c:pt idx="1">
                  <c:v>168</c:v>
                </c:pt>
                <c:pt idx="2">
                  <c:v>180</c:v>
                </c:pt>
                <c:pt idx="3">
                  <c:v>168</c:v>
                </c:pt>
                <c:pt idx="4">
                  <c:v>176</c:v>
                </c:pt>
                <c:pt idx="5">
                  <c:v>195</c:v>
                </c:pt>
                <c:pt idx="6">
                  <c:v>184</c:v>
                </c:pt>
                <c:pt idx="7">
                  <c:v>166</c:v>
                </c:pt>
                <c:pt idx="8">
                  <c:v>189</c:v>
                </c:pt>
                <c:pt idx="9">
                  <c:v>191</c:v>
                </c:pt>
                <c:pt idx="10">
                  <c:v>207</c:v>
                </c:pt>
                <c:pt idx="11">
                  <c:v>204</c:v>
                </c:pt>
                <c:pt idx="12">
                  <c:v>179</c:v>
                </c:pt>
                <c:pt idx="13">
                  <c:v>172</c:v>
                </c:pt>
                <c:pt idx="14">
                  <c:v>165</c:v>
                </c:pt>
                <c:pt idx="15">
                  <c:v>171</c:v>
                </c:pt>
                <c:pt idx="16">
                  <c:v>147</c:v>
                </c:pt>
                <c:pt idx="17">
                  <c:v>118</c:v>
                </c:pt>
                <c:pt idx="18">
                  <c:v>83</c:v>
                </c:pt>
                <c:pt idx="19">
                  <c:v>61</c:v>
                </c:pt>
                <c:pt idx="20">
                  <c:v>65</c:v>
                </c:pt>
                <c:pt idx="21">
                  <c:v>67</c:v>
                </c:pt>
                <c:pt idx="22">
                  <c:v>49</c:v>
                </c:pt>
                <c:pt idx="23">
                  <c:v>70</c:v>
                </c:pt>
                <c:pt idx="24">
                  <c:v>58</c:v>
                </c:pt>
                <c:pt idx="25">
                  <c:v>58</c:v>
                </c:pt>
                <c:pt idx="26">
                  <c:v>75</c:v>
                </c:pt>
                <c:pt idx="27">
                  <c:v>57</c:v>
                </c:pt>
                <c:pt idx="28">
                  <c:v>61</c:v>
                </c:pt>
                <c:pt idx="29">
                  <c:v>70</c:v>
                </c:pt>
                <c:pt idx="30">
                  <c:v>58</c:v>
                </c:pt>
                <c:pt idx="31">
                  <c:v>72</c:v>
                </c:pt>
                <c:pt idx="32">
                  <c:v>65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'980045'!$B$68:$B$100</c:f>
              <c:numCache>
                <c:formatCode>General</c:formatCode>
                <c:ptCount val="33"/>
                <c:pt idx="0">
                  <c:v>-168.66499999999999</c:v>
                </c:pt>
                <c:pt idx="1">
                  <c:v>-168.73</c:v>
                </c:pt>
                <c:pt idx="2">
                  <c:v>-168.8</c:v>
                </c:pt>
                <c:pt idx="3">
                  <c:v>-168.86500000000001</c:v>
                </c:pt>
                <c:pt idx="4">
                  <c:v>-168.92500000000001</c:v>
                </c:pt>
                <c:pt idx="5">
                  <c:v>-169</c:v>
                </c:pt>
                <c:pt idx="6">
                  <c:v>-169.06</c:v>
                </c:pt>
                <c:pt idx="7">
                  <c:v>-169.125</c:v>
                </c:pt>
                <c:pt idx="8">
                  <c:v>-169.19499999999999</c:v>
                </c:pt>
                <c:pt idx="9">
                  <c:v>-169.255</c:v>
                </c:pt>
                <c:pt idx="10">
                  <c:v>-169.31</c:v>
                </c:pt>
                <c:pt idx="11">
                  <c:v>-169.38499999999999</c:v>
                </c:pt>
                <c:pt idx="12">
                  <c:v>-169.45500000000001</c:v>
                </c:pt>
                <c:pt idx="13">
                  <c:v>-169.52</c:v>
                </c:pt>
                <c:pt idx="14">
                  <c:v>-169.58</c:v>
                </c:pt>
                <c:pt idx="15">
                  <c:v>-169.65</c:v>
                </c:pt>
                <c:pt idx="16">
                  <c:v>-169.70500000000001</c:v>
                </c:pt>
                <c:pt idx="17">
                  <c:v>-169.78</c:v>
                </c:pt>
                <c:pt idx="18">
                  <c:v>-169.845</c:v>
                </c:pt>
                <c:pt idx="19">
                  <c:v>-169.905</c:v>
                </c:pt>
                <c:pt idx="20">
                  <c:v>-169.97499999999999</c:v>
                </c:pt>
                <c:pt idx="21">
                  <c:v>-170.04</c:v>
                </c:pt>
                <c:pt idx="22">
                  <c:v>-170.1</c:v>
                </c:pt>
                <c:pt idx="23">
                  <c:v>-170.16499999999999</c:v>
                </c:pt>
                <c:pt idx="24">
                  <c:v>-170.23</c:v>
                </c:pt>
                <c:pt idx="25">
                  <c:v>-170.29499999999999</c:v>
                </c:pt>
                <c:pt idx="26">
                  <c:v>-170.36</c:v>
                </c:pt>
                <c:pt idx="27">
                  <c:v>-170.42</c:v>
                </c:pt>
                <c:pt idx="28">
                  <c:v>-170.49</c:v>
                </c:pt>
                <c:pt idx="29">
                  <c:v>-170.56</c:v>
                </c:pt>
                <c:pt idx="30">
                  <c:v>-170.625</c:v>
                </c:pt>
                <c:pt idx="31">
                  <c:v>-170.69</c:v>
                </c:pt>
                <c:pt idx="32">
                  <c:v>-170.755</c:v>
                </c:pt>
              </c:numCache>
            </c:numRef>
          </c:xVal>
          <c:yVal>
            <c:numRef>
              <c:f>'980045'!$F$68:$F$100</c:f>
              <c:numCache>
                <c:formatCode>General</c:formatCode>
                <c:ptCount val="33"/>
                <c:pt idx="0">
                  <c:v>180.49583988456601</c:v>
                </c:pt>
                <c:pt idx="1">
                  <c:v>180.49583988456601</c:v>
                </c:pt>
                <c:pt idx="2">
                  <c:v>180.49583988456601</c:v>
                </c:pt>
                <c:pt idx="3">
                  <c:v>180.49583988456601</c:v>
                </c:pt>
                <c:pt idx="4">
                  <c:v>180.49583988456601</c:v>
                </c:pt>
                <c:pt idx="5">
                  <c:v>180.49583988456601</c:v>
                </c:pt>
                <c:pt idx="6">
                  <c:v>180.49583988456601</c:v>
                </c:pt>
                <c:pt idx="7">
                  <c:v>180.49583988456601</c:v>
                </c:pt>
                <c:pt idx="8">
                  <c:v>180.49583988456601</c:v>
                </c:pt>
                <c:pt idx="9">
                  <c:v>180.49583988456601</c:v>
                </c:pt>
                <c:pt idx="10">
                  <c:v>180.49583988456601</c:v>
                </c:pt>
                <c:pt idx="11">
                  <c:v>180.49583988456601</c:v>
                </c:pt>
                <c:pt idx="12">
                  <c:v>180.49583988456601</c:v>
                </c:pt>
                <c:pt idx="13">
                  <c:v>180.49583988456601</c:v>
                </c:pt>
                <c:pt idx="14">
                  <c:v>180.42025508328788</c:v>
                </c:pt>
                <c:pt idx="15">
                  <c:v>170.95270113370773</c:v>
                </c:pt>
                <c:pt idx="16">
                  <c:v>152.40150000467597</c:v>
                </c:pt>
                <c:pt idx="17">
                  <c:v>112.13895450946029</c:v>
                </c:pt>
                <c:pt idx="18">
                  <c:v>82.092087527567045</c:v>
                </c:pt>
                <c:pt idx="19">
                  <c:v>66.479145722261023</c:v>
                </c:pt>
                <c:pt idx="20">
                  <c:v>62.357892101557908</c:v>
                </c:pt>
                <c:pt idx="21">
                  <c:v>62.357892101557908</c:v>
                </c:pt>
                <c:pt idx="22">
                  <c:v>62.357892101557908</c:v>
                </c:pt>
                <c:pt idx="23">
                  <c:v>62.357892101557908</c:v>
                </c:pt>
                <c:pt idx="24">
                  <c:v>62.357892101557908</c:v>
                </c:pt>
                <c:pt idx="25">
                  <c:v>62.357892101557908</c:v>
                </c:pt>
                <c:pt idx="26">
                  <c:v>62.357892101557908</c:v>
                </c:pt>
                <c:pt idx="27">
                  <c:v>62.357892101557908</c:v>
                </c:pt>
                <c:pt idx="28">
                  <c:v>62.357892101557908</c:v>
                </c:pt>
                <c:pt idx="29">
                  <c:v>62.357892101557908</c:v>
                </c:pt>
                <c:pt idx="30">
                  <c:v>62.357892101557908</c:v>
                </c:pt>
                <c:pt idx="31">
                  <c:v>62.357892101557908</c:v>
                </c:pt>
                <c:pt idx="32">
                  <c:v>62.357892101557908</c:v>
                </c:pt>
              </c:numCache>
            </c:numRef>
          </c:yVal>
        </c:ser>
        <c:axId val="223400320"/>
        <c:axId val="223402240"/>
      </c:scatterChart>
      <c:valAx>
        <c:axId val="223400320"/>
        <c:scaling>
          <c:orientation val="minMax"/>
        </c:scaling>
        <c:axPos val="b"/>
        <c:numFmt formatCode="General" sourceLinked="1"/>
        <c:tickLblPos val="nextTo"/>
        <c:crossAx val="223402240"/>
        <c:crosses val="autoZero"/>
        <c:crossBetween val="midCat"/>
      </c:valAx>
      <c:valAx>
        <c:axId val="223402240"/>
        <c:scaling>
          <c:orientation val="minMax"/>
        </c:scaling>
        <c:axPos val="l"/>
        <c:majorGridlines/>
        <c:numFmt formatCode="General" sourceLinked="1"/>
        <c:tickLblPos val="nextTo"/>
        <c:crossAx val="22340032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'980045'!$B$118:$B$150</c:f>
              <c:numCache>
                <c:formatCode>General</c:formatCode>
                <c:ptCount val="33"/>
                <c:pt idx="0">
                  <c:v>-166.88</c:v>
                </c:pt>
                <c:pt idx="1">
                  <c:v>-166.95</c:v>
                </c:pt>
                <c:pt idx="2">
                  <c:v>-167.02</c:v>
                </c:pt>
                <c:pt idx="3">
                  <c:v>-167.09</c:v>
                </c:pt>
                <c:pt idx="4">
                  <c:v>-167.155</c:v>
                </c:pt>
                <c:pt idx="5">
                  <c:v>-167.21</c:v>
                </c:pt>
                <c:pt idx="6">
                  <c:v>-167.27500000000001</c:v>
                </c:pt>
                <c:pt idx="7">
                  <c:v>-167.35499999999999</c:v>
                </c:pt>
                <c:pt idx="8">
                  <c:v>-167.41499999999999</c:v>
                </c:pt>
                <c:pt idx="9">
                  <c:v>-167.48500000000001</c:v>
                </c:pt>
                <c:pt idx="10">
                  <c:v>-167.55</c:v>
                </c:pt>
                <c:pt idx="11">
                  <c:v>-167.61</c:v>
                </c:pt>
                <c:pt idx="12">
                  <c:v>-167.67</c:v>
                </c:pt>
                <c:pt idx="13">
                  <c:v>-167.74</c:v>
                </c:pt>
                <c:pt idx="14">
                  <c:v>-167.8</c:v>
                </c:pt>
                <c:pt idx="15">
                  <c:v>-167.87</c:v>
                </c:pt>
                <c:pt idx="16">
                  <c:v>-167.93</c:v>
                </c:pt>
                <c:pt idx="17">
                  <c:v>-167.99</c:v>
                </c:pt>
                <c:pt idx="18">
                  <c:v>-168.05500000000001</c:v>
                </c:pt>
                <c:pt idx="19">
                  <c:v>-168.12</c:v>
                </c:pt>
                <c:pt idx="20">
                  <c:v>-168.185</c:v>
                </c:pt>
                <c:pt idx="21">
                  <c:v>-168.26</c:v>
                </c:pt>
                <c:pt idx="22">
                  <c:v>-168.315</c:v>
                </c:pt>
                <c:pt idx="23">
                  <c:v>-168.38499999999999</c:v>
                </c:pt>
                <c:pt idx="24">
                  <c:v>-168.45</c:v>
                </c:pt>
                <c:pt idx="25">
                  <c:v>-168.52500000000001</c:v>
                </c:pt>
                <c:pt idx="26">
                  <c:v>-168.58500000000001</c:v>
                </c:pt>
                <c:pt idx="27">
                  <c:v>-168.655</c:v>
                </c:pt>
                <c:pt idx="28">
                  <c:v>-168.72</c:v>
                </c:pt>
                <c:pt idx="29">
                  <c:v>-168.785</c:v>
                </c:pt>
                <c:pt idx="30">
                  <c:v>-168.84</c:v>
                </c:pt>
                <c:pt idx="31">
                  <c:v>-168.91</c:v>
                </c:pt>
                <c:pt idx="32">
                  <c:v>-168.97499999999999</c:v>
                </c:pt>
              </c:numCache>
            </c:numRef>
          </c:xVal>
          <c:yVal>
            <c:numRef>
              <c:f>'980045'!$E$118:$E$150</c:f>
              <c:numCache>
                <c:formatCode>General</c:formatCode>
                <c:ptCount val="33"/>
                <c:pt idx="0">
                  <c:v>166</c:v>
                </c:pt>
                <c:pt idx="1">
                  <c:v>157</c:v>
                </c:pt>
                <c:pt idx="2">
                  <c:v>165</c:v>
                </c:pt>
                <c:pt idx="3">
                  <c:v>181</c:v>
                </c:pt>
                <c:pt idx="4">
                  <c:v>194</c:v>
                </c:pt>
                <c:pt idx="5">
                  <c:v>199</c:v>
                </c:pt>
                <c:pt idx="6">
                  <c:v>184</c:v>
                </c:pt>
                <c:pt idx="7">
                  <c:v>173</c:v>
                </c:pt>
                <c:pt idx="8">
                  <c:v>172</c:v>
                </c:pt>
                <c:pt idx="9">
                  <c:v>172</c:v>
                </c:pt>
                <c:pt idx="10">
                  <c:v>189</c:v>
                </c:pt>
                <c:pt idx="11">
                  <c:v>206</c:v>
                </c:pt>
                <c:pt idx="12">
                  <c:v>190</c:v>
                </c:pt>
                <c:pt idx="13">
                  <c:v>182</c:v>
                </c:pt>
                <c:pt idx="14">
                  <c:v>188</c:v>
                </c:pt>
                <c:pt idx="15">
                  <c:v>185</c:v>
                </c:pt>
                <c:pt idx="16">
                  <c:v>144</c:v>
                </c:pt>
                <c:pt idx="17">
                  <c:v>94</c:v>
                </c:pt>
                <c:pt idx="18">
                  <c:v>88</c:v>
                </c:pt>
                <c:pt idx="19">
                  <c:v>74</c:v>
                </c:pt>
                <c:pt idx="20">
                  <c:v>85</c:v>
                </c:pt>
                <c:pt idx="21">
                  <c:v>68</c:v>
                </c:pt>
                <c:pt idx="22">
                  <c:v>60</c:v>
                </c:pt>
                <c:pt idx="23">
                  <c:v>62</c:v>
                </c:pt>
                <c:pt idx="24">
                  <c:v>52</c:v>
                </c:pt>
                <c:pt idx="25">
                  <c:v>63</c:v>
                </c:pt>
                <c:pt idx="26">
                  <c:v>76</c:v>
                </c:pt>
                <c:pt idx="27">
                  <c:v>73</c:v>
                </c:pt>
                <c:pt idx="28">
                  <c:v>45</c:v>
                </c:pt>
                <c:pt idx="29">
                  <c:v>59</c:v>
                </c:pt>
                <c:pt idx="30">
                  <c:v>43</c:v>
                </c:pt>
                <c:pt idx="31">
                  <c:v>62</c:v>
                </c:pt>
                <c:pt idx="32">
                  <c:v>62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'980045'!$B$118:$B$150</c:f>
              <c:numCache>
                <c:formatCode>General</c:formatCode>
                <c:ptCount val="33"/>
                <c:pt idx="0">
                  <c:v>-166.88</c:v>
                </c:pt>
                <c:pt idx="1">
                  <c:v>-166.95</c:v>
                </c:pt>
                <c:pt idx="2">
                  <c:v>-167.02</c:v>
                </c:pt>
                <c:pt idx="3">
                  <c:v>-167.09</c:v>
                </c:pt>
                <c:pt idx="4">
                  <c:v>-167.155</c:v>
                </c:pt>
                <c:pt idx="5">
                  <c:v>-167.21</c:v>
                </c:pt>
                <c:pt idx="6">
                  <c:v>-167.27500000000001</c:v>
                </c:pt>
                <c:pt idx="7">
                  <c:v>-167.35499999999999</c:v>
                </c:pt>
                <c:pt idx="8">
                  <c:v>-167.41499999999999</c:v>
                </c:pt>
                <c:pt idx="9">
                  <c:v>-167.48500000000001</c:v>
                </c:pt>
                <c:pt idx="10">
                  <c:v>-167.55</c:v>
                </c:pt>
                <c:pt idx="11">
                  <c:v>-167.61</c:v>
                </c:pt>
                <c:pt idx="12">
                  <c:v>-167.67</c:v>
                </c:pt>
                <c:pt idx="13">
                  <c:v>-167.74</c:v>
                </c:pt>
                <c:pt idx="14">
                  <c:v>-167.8</c:v>
                </c:pt>
                <c:pt idx="15">
                  <c:v>-167.87</c:v>
                </c:pt>
                <c:pt idx="16">
                  <c:v>-167.93</c:v>
                </c:pt>
                <c:pt idx="17">
                  <c:v>-167.99</c:v>
                </c:pt>
                <c:pt idx="18">
                  <c:v>-168.05500000000001</c:v>
                </c:pt>
                <c:pt idx="19">
                  <c:v>-168.12</c:v>
                </c:pt>
                <c:pt idx="20">
                  <c:v>-168.185</c:v>
                </c:pt>
                <c:pt idx="21">
                  <c:v>-168.26</c:v>
                </c:pt>
                <c:pt idx="22">
                  <c:v>-168.315</c:v>
                </c:pt>
                <c:pt idx="23">
                  <c:v>-168.38499999999999</c:v>
                </c:pt>
                <c:pt idx="24">
                  <c:v>-168.45</c:v>
                </c:pt>
                <c:pt idx="25">
                  <c:v>-168.52500000000001</c:v>
                </c:pt>
                <c:pt idx="26">
                  <c:v>-168.58500000000001</c:v>
                </c:pt>
                <c:pt idx="27">
                  <c:v>-168.655</c:v>
                </c:pt>
                <c:pt idx="28">
                  <c:v>-168.72</c:v>
                </c:pt>
                <c:pt idx="29">
                  <c:v>-168.785</c:v>
                </c:pt>
                <c:pt idx="30">
                  <c:v>-168.84</c:v>
                </c:pt>
                <c:pt idx="31">
                  <c:v>-168.91</c:v>
                </c:pt>
                <c:pt idx="32">
                  <c:v>-168.97499999999999</c:v>
                </c:pt>
              </c:numCache>
            </c:numRef>
          </c:xVal>
          <c:yVal>
            <c:numRef>
              <c:f>'980045'!$F$118:$F$150</c:f>
              <c:numCache>
                <c:formatCode>General</c:formatCode>
                <c:ptCount val="33"/>
                <c:pt idx="0">
                  <c:v>180.85446858128631</c:v>
                </c:pt>
                <c:pt idx="1">
                  <c:v>180.85446858128631</c:v>
                </c:pt>
                <c:pt idx="2">
                  <c:v>180.85446858128631</c:v>
                </c:pt>
                <c:pt idx="3">
                  <c:v>180.85446858128631</c:v>
                </c:pt>
                <c:pt idx="4">
                  <c:v>180.85446858128631</c:v>
                </c:pt>
                <c:pt idx="5">
                  <c:v>180.85446858128631</c:v>
                </c:pt>
                <c:pt idx="6">
                  <c:v>180.85446858128631</c:v>
                </c:pt>
                <c:pt idx="7">
                  <c:v>180.85446858128631</c:v>
                </c:pt>
                <c:pt idx="8">
                  <c:v>180.85446858128631</c:v>
                </c:pt>
                <c:pt idx="9">
                  <c:v>180.85446858128631</c:v>
                </c:pt>
                <c:pt idx="10">
                  <c:v>180.85446858128631</c:v>
                </c:pt>
                <c:pt idx="11">
                  <c:v>180.85446858128631</c:v>
                </c:pt>
                <c:pt idx="12">
                  <c:v>180.85446858128631</c:v>
                </c:pt>
                <c:pt idx="13">
                  <c:v>180.85446858128631</c:v>
                </c:pt>
                <c:pt idx="14">
                  <c:v>179.78758907190814</c:v>
                </c:pt>
                <c:pt idx="15">
                  <c:v>166.42245455793582</c:v>
                </c:pt>
                <c:pt idx="16">
                  <c:v>142.78742605954955</c:v>
                </c:pt>
                <c:pt idx="17">
                  <c:v>109.16676708044891</c:v>
                </c:pt>
                <c:pt idx="18">
                  <c:v>80.034414027878924</c:v>
                </c:pt>
                <c:pt idx="19">
                  <c:v>64.09619313320286</c:v>
                </c:pt>
                <c:pt idx="20">
                  <c:v>60.789527251460356</c:v>
                </c:pt>
                <c:pt idx="21">
                  <c:v>60.789527251460356</c:v>
                </c:pt>
                <c:pt idx="22">
                  <c:v>60.789527251460356</c:v>
                </c:pt>
                <c:pt idx="23">
                  <c:v>60.789527251460356</c:v>
                </c:pt>
                <c:pt idx="24">
                  <c:v>60.789527251460356</c:v>
                </c:pt>
                <c:pt idx="25">
                  <c:v>60.789527251460356</c:v>
                </c:pt>
                <c:pt idx="26">
                  <c:v>60.789527251460356</c:v>
                </c:pt>
                <c:pt idx="27">
                  <c:v>60.789527251460356</c:v>
                </c:pt>
                <c:pt idx="28">
                  <c:v>60.789527251460356</c:v>
                </c:pt>
                <c:pt idx="29">
                  <c:v>60.789527251460356</c:v>
                </c:pt>
                <c:pt idx="30">
                  <c:v>60.789527251460356</c:v>
                </c:pt>
                <c:pt idx="31">
                  <c:v>60.789527251460356</c:v>
                </c:pt>
                <c:pt idx="32">
                  <c:v>60.789527251460356</c:v>
                </c:pt>
              </c:numCache>
            </c:numRef>
          </c:yVal>
        </c:ser>
        <c:axId val="223064832"/>
        <c:axId val="223066368"/>
      </c:scatterChart>
      <c:valAx>
        <c:axId val="223064832"/>
        <c:scaling>
          <c:orientation val="minMax"/>
        </c:scaling>
        <c:axPos val="b"/>
        <c:numFmt formatCode="General" sourceLinked="1"/>
        <c:tickLblPos val="nextTo"/>
        <c:crossAx val="223066368"/>
        <c:crosses val="autoZero"/>
        <c:crossBetween val="midCat"/>
      </c:valAx>
      <c:valAx>
        <c:axId val="223066368"/>
        <c:scaling>
          <c:orientation val="minMax"/>
        </c:scaling>
        <c:axPos val="l"/>
        <c:majorGridlines/>
        <c:numFmt formatCode="General" sourceLinked="1"/>
        <c:tickLblPos val="nextTo"/>
        <c:crossAx val="223064832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'980045'!$B$168:$B$200</c:f>
              <c:numCache>
                <c:formatCode>General</c:formatCode>
                <c:ptCount val="33"/>
                <c:pt idx="0">
                  <c:v>-167.73500000000001</c:v>
                </c:pt>
                <c:pt idx="1">
                  <c:v>-167.80500000000001</c:v>
                </c:pt>
                <c:pt idx="2">
                  <c:v>-167.86</c:v>
                </c:pt>
                <c:pt idx="3">
                  <c:v>-167.94</c:v>
                </c:pt>
                <c:pt idx="4">
                  <c:v>-167.99</c:v>
                </c:pt>
                <c:pt idx="5">
                  <c:v>-168.05500000000001</c:v>
                </c:pt>
                <c:pt idx="6">
                  <c:v>-168.125</c:v>
                </c:pt>
                <c:pt idx="7">
                  <c:v>-168.19499999999999</c:v>
                </c:pt>
                <c:pt idx="8">
                  <c:v>-168.26499999999999</c:v>
                </c:pt>
                <c:pt idx="9">
                  <c:v>-168.33</c:v>
                </c:pt>
                <c:pt idx="10">
                  <c:v>-168.38</c:v>
                </c:pt>
                <c:pt idx="11">
                  <c:v>-168.44499999999999</c:v>
                </c:pt>
                <c:pt idx="12">
                  <c:v>-168.52500000000001</c:v>
                </c:pt>
                <c:pt idx="13">
                  <c:v>-168.58500000000001</c:v>
                </c:pt>
                <c:pt idx="14">
                  <c:v>-168.655</c:v>
                </c:pt>
                <c:pt idx="15">
                  <c:v>-168.72</c:v>
                </c:pt>
                <c:pt idx="16">
                  <c:v>-168.78</c:v>
                </c:pt>
                <c:pt idx="17">
                  <c:v>-168.84</c:v>
                </c:pt>
                <c:pt idx="18">
                  <c:v>-168.91</c:v>
                </c:pt>
                <c:pt idx="19">
                  <c:v>-168.97499999999999</c:v>
                </c:pt>
                <c:pt idx="20">
                  <c:v>-169.04499999999999</c:v>
                </c:pt>
                <c:pt idx="21">
                  <c:v>-169.10499999999999</c:v>
                </c:pt>
                <c:pt idx="22">
                  <c:v>-169.16</c:v>
                </c:pt>
                <c:pt idx="23">
                  <c:v>-169.23500000000001</c:v>
                </c:pt>
                <c:pt idx="24">
                  <c:v>-169.29</c:v>
                </c:pt>
                <c:pt idx="25">
                  <c:v>-169.36500000000001</c:v>
                </c:pt>
                <c:pt idx="26">
                  <c:v>-169.42</c:v>
                </c:pt>
                <c:pt idx="27">
                  <c:v>-169.495</c:v>
                </c:pt>
                <c:pt idx="28">
                  <c:v>-169.565</c:v>
                </c:pt>
                <c:pt idx="29">
                  <c:v>-169.625</c:v>
                </c:pt>
                <c:pt idx="30">
                  <c:v>-169.68</c:v>
                </c:pt>
                <c:pt idx="31">
                  <c:v>-169.76</c:v>
                </c:pt>
                <c:pt idx="32">
                  <c:v>-169.82</c:v>
                </c:pt>
              </c:numCache>
            </c:numRef>
          </c:xVal>
          <c:yVal>
            <c:numRef>
              <c:f>'980045'!$E$168:$E$200</c:f>
              <c:numCache>
                <c:formatCode>General</c:formatCode>
                <c:ptCount val="33"/>
                <c:pt idx="0">
                  <c:v>181</c:v>
                </c:pt>
                <c:pt idx="1">
                  <c:v>189</c:v>
                </c:pt>
                <c:pt idx="2">
                  <c:v>167</c:v>
                </c:pt>
                <c:pt idx="3">
                  <c:v>168</c:v>
                </c:pt>
                <c:pt idx="4">
                  <c:v>179</c:v>
                </c:pt>
                <c:pt idx="5">
                  <c:v>174</c:v>
                </c:pt>
                <c:pt idx="6">
                  <c:v>177</c:v>
                </c:pt>
                <c:pt idx="7">
                  <c:v>202</c:v>
                </c:pt>
                <c:pt idx="8">
                  <c:v>186</c:v>
                </c:pt>
                <c:pt idx="9">
                  <c:v>214</c:v>
                </c:pt>
                <c:pt idx="10">
                  <c:v>193</c:v>
                </c:pt>
                <c:pt idx="11">
                  <c:v>175</c:v>
                </c:pt>
                <c:pt idx="12">
                  <c:v>171</c:v>
                </c:pt>
                <c:pt idx="13">
                  <c:v>188</c:v>
                </c:pt>
                <c:pt idx="14">
                  <c:v>145</c:v>
                </c:pt>
                <c:pt idx="15">
                  <c:v>126</c:v>
                </c:pt>
                <c:pt idx="16">
                  <c:v>130</c:v>
                </c:pt>
                <c:pt idx="17">
                  <c:v>96</c:v>
                </c:pt>
                <c:pt idx="18">
                  <c:v>88</c:v>
                </c:pt>
                <c:pt idx="19">
                  <c:v>54</c:v>
                </c:pt>
                <c:pt idx="20">
                  <c:v>72</c:v>
                </c:pt>
                <c:pt idx="21">
                  <c:v>61</c:v>
                </c:pt>
                <c:pt idx="22">
                  <c:v>68</c:v>
                </c:pt>
                <c:pt idx="23">
                  <c:v>55</c:v>
                </c:pt>
                <c:pt idx="24">
                  <c:v>51</c:v>
                </c:pt>
                <c:pt idx="25">
                  <c:v>62</c:v>
                </c:pt>
                <c:pt idx="26">
                  <c:v>72</c:v>
                </c:pt>
                <c:pt idx="27">
                  <c:v>62</c:v>
                </c:pt>
                <c:pt idx="28">
                  <c:v>68</c:v>
                </c:pt>
                <c:pt idx="29">
                  <c:v>45</c:v>
                </c:pt>
                <c:pt idx="30">
                  <c:v>70</c:v>
                </c:pt>
                <c:pt idx="31">
                  <c:v>66</c:v>
                </c:pt>
                <c:pt idx="32">
                  <c:v>60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'980045'!$B$168:$B$200</c:f>
              <c:numCache>
                <c:formatCode>General</c:formatCode>
                <c:ptCount val="33"/>
                <c:pt idx="0">
                  <c:v>-167.73500000000001</c:v>
                </c:pt>
                <c:pt idx="1">
                  <c:v>-167.80500000000001</c:v>
                </c:pt>
                <c:pt idx="2">
                  <c:v>-167.86</c:v>
                </c:pt>
                <c:pt idx="3">
                  <c:v>-167.94</c:v>
                </c:pt>
                <c:pt idx="4">
                  <c:v>-167.99</c:v>
                </c:pt>
                <c:pt idx="5">
                  <c:v>-168.05500000000001</c:v>
                </c:pt>
                <c:pt idx="6">
                  <c:v>-168.125</c:v>
                </c:pt>
                <c:pt idx="7">
                  <c:v>-168.19499999999999</c:v>
                </c:pt>
                <c:pt idx="8">
                  <c:v>-168.26499999999999</c:v>
                </c:pt>
                <c:pt idx="9">
                  <c:v>-168.33</c:v>
                </c:pt>
                <c:pt idx="10">
                  <c:v>-168.38</c:v>
                </c:pt>
                <c:pt idx="11">
                  <c:v>-168.44499999999999</c:v>
                </c:pt>
                <c:pt idx="12">
                  <c:v>-168.52500000000001</c:v>
                </c:pt>
                <c:pt idx="13">
                  <c:v>-168.58500000000001</c:v>
                </c:pt>
                <c:pt idx="14">
                  <c:v>-168.655</c:v>
                </c:pt>
                <c:pt idx="15">
                  <c:v>-168.72</c:v>
                </c:pt>
                <c:pt idx="16">
                  <c:v>-168.78</c:v>
                </c:pt>
                <c:pt idx="17">
                  <c:v>-168.84</c:v>
                </c:pt>
                <c:pt idx="18">
                  <c:v>-168.91</c:v>
                </c:pt>
                <c:pt idx="19">
                  <c:v>-168.97499999999999</c:v>
                </c:pt>
                <c:pt idx="20">
                  <c:v>-169.04499999999999</c:v>
                </c:pt>
                <c:pt idx="21">
                  <c:v>-169.10499999999999</c:v>
                </c:pt>
                <c:pt idx="22">
                  <c:v>-169.16</c:v>
                </c:pt>
                <c:pt idx="23">
                  <c:v>-169.23500000000001</c:v>
                </c:pt>
                <c:pt idx="24">
                  <c:v>-169.29</c:v>
                </c:pt>
                <c:pt idx="25">
                  <c:v>-169.36500000000001</c:v>
                </c:pt>
                <c:pt idx="26">
                  <c:v>-169.42</c:v>
                </c:pt>
                <c:pt idx="27">
                  <c:v>-169.495</c:v>
                </c:pt>
                <c:pt idx="28">
                  <c:v>-169.565</c:v>
                </c:pt>
                <c:pt idx="29">
                  <c:v>-169.625</c:v>
                </c:pt>
                <c:pt idx="30">
                  <c:v>-169.68</c:v>
                </c:pt>
                <c:pt idx="31">
                  <c:v>-169.76</c:v>
                </c:pt>
                <c:pt idx="32">
                  <c:v>-169.82</c:v>
                </c:pt>
              </c:numCache>
            </c:numRef>
          </c:xVal>
          <c:yVal>
            <c:numRef>
              <c:f>'980045'!$F$168:$F$200</c:f>
              <c:numCache>
                <c:formatCode>General</c:formatCode>
                <c:ptCount val="33"/>
                <c:pt idx="0">
                  <c:v>182.61951679784295</c:v>
                </c:pt>
                <c:pt idx="1">
                  <c:v>182.61951679784295</c:v>
                </c:pt>
                <c:pt idx="2">
                  <c:v>182.61951679784295</c:v>
                </c:pt>
                <c:pt idx="3">
                  <c:v>182.61951679784295</c:v>
                </c:pt>
                <c:pt idx="4">
                  <c:v>182.61951679784295</c:v>
                </c:pt>
                <c:pt idx="5">
                  <c:v>182.61951679784295</c:v>
                </c:pt>
                <c:pt idx="6">
                  <c:v>182.61951679784295</c:v>
                </c:pt>
                <c:pt idx="7">
                  <c:v>182.61951679784295</c:v>
                </c:pt>
                <c:pt idx="8">
                  <c:v>182.61951679784295</c:v>
                </c:pt>
                <c:pt idx="9">
                  <c:v>182.61951679784295</c:v>
                </c:pt>
                <c:pt idx="10">
                  <c:v>182.61951679784295</c:v>
                </c:pt>
                <c:pt idx="11">
                  <c:v>182.5914414337031</c:v>
                </c:pt>
                <c:pt idx="12">
                  <c:v>178.24998910807659</c:v>
                </c:pt>
                <c:pt idx="13">
                  <c:v>170.14145592228186</c:v>
                </c:pt>
                <c:pt idx="14">
                  <c:v>155.42468626881748</c:v>
                </c:pt>
                <c:pt idx="15">
                  <c:v>136.69004354449112</c:v>
                </c:pt>
                <c:pt idx="16">
                  <c:v>115.3988443444843</c:v>
                </c:pt>
                <c:pt idx="17">
                  <c:v>96.133082901007896</c:v>
                </c:pt>
                <c:pt idx="18">
                  <c:v>78.913175486993552</c:v>
                </c:pt>
                <c:pt idx="19">
                  <c:v>67.992332362945007</c:v>
                </c:pt>
                <c:pt idx="20">
                  <c:v>61.69042381747164</c:v>
                </c:pt>
                <c:pt idx="21">
                  <c:v>60.626155706123285</c:v>
                </c:pt>
                <c:pt idx="22">
                  <c:v>60.626155706123285</c:v>
                </c:pt>
                <c:pt idx="23">
                  <c:v>60.626155706123285</c:v>
                </c:pt>
                <c:pt idx="24">
                  <c:v>60.626155706123285</c:v>
                </c:pt>
                <c:pt idx="25">
                  <c:v>60.626155706123285</c:v>
                </c:pt>
                <c:pt idx="26">
                  <c:v>60.626155706123285</c:v>
                </c:pt>
                <c:pt idx="27">
                  <c:v>60.626155706123285</c:v>
                </c:pt>
                <c:pt idx="28">
                  <c:v>60.626155706123285</c:v>
                </c:pt>
                <c:pt idx="29">
                  <c:v>60.626155706123285</c:v>
                </c:pt>
                <c:pt idx="30">
                  <c:v>60.626155706123285</c:v>
                </c:pt>
                <c:pt idx="31">
                  <c:v>60.626155706123285</c:v>
                </c:pt>
                <c:pt idx="32">
                  <c:v>60.626155706123285</c:v>
                </c:pt>
              </c:numCache>
            </c:numRef>
          </c:yVal>
        </c:ser>
        <c:axId val="223424896"/>
        <c:axId val="223426432"/>
      </c:scatterChart>
      <c:valAx>
        <c:axId val="223424896"/>
        <c:scaling>
          <c:orientation val="minMax"/>
        </c:scaling>
        <c:axPos val="b"/>
        <c:numFmt formatCode="General" sourceLinked="1"/>
        <c:tickLblPos val="nextTo"/>
        <c:crossAx val="223426432"/>
        <c:crosses val="autoZero"/>
        <c:crossBetween val="midCat"/>
      </c:valAx>
      <c:valAx>
        <c:axId val="223426432"/>
        <c:scaling>
          <c:orientation val="minMax"/>
        </c:scaling>
        <c:axPos val="l"/>
        <c:majorGridlines/>
        <c:numFmt formatCode="General" sourceLinked="1"/>
        <c:tickLblPos val="nextTo"/>
        <c:crossAx val="223424896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18</xdr:row>
      <xdr:rowOff>57150</xdr:rowOff>
    </xdr:from>
    <xdr:to>
      <xdr:col>14</xdr:col>
      <xdr:colOff>590550</xdr:colOff>
      <xdr:row>32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285750</xdr:colOff>
      <xdr:row>68</xdr:row>
      <xdr:rowOff>57150</xdr:rowOff>
    </xdr:from>
    <xdr:to>
      <xdr:col>14</xdr:col>
      <xdr:colOff>590550</xdr:colOff>
      <xdr:row>82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285750</xdr:colOff>
      <xdr:row>118</xdr:row>
      <xdr:rowOff>57150</xdr:rowOff>
    </xdr:from>
    <xdr:to>
      <xdr:col>14</xdr:col>
      <xdr:colOff>590550</xdr:colOff>
      <xdr:row>132</xdr:row>
      <xdr:rowOff>133350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285750</xdr:colOff>
      <xdr:row>168</xdr:row>
      <xdr:rowOff>57150</xdr:rowOff>
    </xdr:from>
    <xdr:to>
      <xdr:col>14</xdr:col>
      <xdr:colOff>590550</xdr:colOff>
      <xdr:row>182</xdr:row>
      <xdr:rowOff>133350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980041%20-%20Wall%20scans%20-%20d0%20references%20-%20Weld%20G2%20-%20Longitudinal%20orienta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980044%20-%20Wall%20scans%20-%20d0%20references%20-%20Weld%20H1%20-%20Normal%20orien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Trans"/>
    </defined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41"/>
      <sheetName val="Setup"/>
    </sheetNames>
    <sheetDataSet>
      <sheetData sheetId="0"/>
      <sheetData sheetId="1"/>
      <sheetData sheetId="2">
        <row r="15">
          <cell r="H15">
            <v>-169.43393885552865</v>
          </cell>
        </row>
        <row r="65">
          <cell r="H65">
            <v>-169.63787096607641</v>
          </cell>
        </row>
        <row r="115">
          <cell r="H115">
            <v>-170.12885347116784</v>
          </cell>
        </row>
        <row r="165">
          <cell r="H165">
            <v>-168.84017447285612</v>
          </cell>
        </row>
        <row r="215">
          <cell r="H215">
            <v>-167.71363608045891</v>
          </cell>
        </row>
        <row r="265">
          <cell r="H265">
            <v>-168.96917070115799</v>
          </cell>
        </row>
        <row r="365">
          <cell r="H365">
            <v>-168.75751284930951</v>
          </cell>
        </row>
        <row r="415">
          <cell r="H415">
            <v>-167.7645323495355</v>
          </cell>
        </row>
        <row r="496">
          <cell r="H496">
            <v>-167.85704825298609</v>
          </cell>
        </row>
        <row r="546">
          <cell r="H546">
            <v>-168.67052068295317</v>
          </cell>
        </row>
        <row r="596">
          <cell r="H596">
            <v>-169.58022329079472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44"/>
      <sheetName val="Setup"/>
    </sheetNames>
    <sheetDataSet>
      <sheetData sheetId="0" refreshError="1"/>
      <sheetData sheetId="1" refreshError="1"/>
      <sheetData sheetId="2">
        <row r="168">
          <cell r="B168">
            <v>-167.405</v>
          </cell>
          <cell r="E168">
            <v>178</v>
          </cell>
          <cell r="F168">
            <v>182.18269782902954</v>
          </cell>
        </row>
        <row r="169">
          <cell r="B169">
            <v>-167.48500000000001</v>
          </cell>
          <cell r="E169">
            <v>184</v>
          </cell>
          <cell r="F169">
            <v>182.18269782902954</v>
          </cell>
        </row>
        <row r="170">
          <cell r="B170">
            <v>-167.55</v>
          </cell>
          <cell r="E170">
            <v>167</v>
          </cell>
          <cell r="F170">
            <v>182.18269782902954</v>
          </cell>
        </row>
        <row r="171">
          <cell r="B171">
            <v>-167.62</v>
          </cell>
          <cell r="E171">
            <v>181</v>
          </cell>
          <cell r="F171">
            <v>182.18269782902954</v>
          </cell>
        </row>
        <row r="172">
          <cell r="B172">
            <v>-167.67</v>
          </cell>
          <cell r="E172">
            <v>186</v>
          </cell>
          <cell r="F172">
            <v>182.18269782902954</v>
          </cell>
        </row>
        <row r="173">
          <cell r="B173">
            <v>-167.75</v>
          </cell>
          <cell r="E173">
            <v>195</v>
          </cell>
          <cell r="F173">
            <v>182.18269782902954</v>
          </cell>
        </row>
        <row r="174">
          <cell r="B174">
            <v>-167.815</v>
          </cell>
          <cell r="E174">
            <v>176</v>
          </cell>
          <cell r="F174">
            <v>182.18269782902954</v>
          </cell>
        </row>
        <row r="175">
          <cell r="B175">
            <v>-167.88</v>
          </cell>
          <cell r="E175">
            <v>173</v>
          </cell>
          <cell r="F175">
            <v>182.18269782902954</v>
          </cell>
        </row>
        <row r="176">
          <cell r="B176">
            <v>-167.94499999999999</v>
          </cell>
          <cell r="E176">
            <v>186</v>
          </cell>
          <cell r="F176">
            <v>182.18269782902954</v>
          </cell>
        </row>
        <row r="177">
          <cell r="B177">
            <v>-168.01</v>
          </cell>
          <cell r="E177">
            <v>203</v>
          </cell>
          <cell r="F177">
            <v>182.18269782902954</v>
          </cell>
        </row>
        <row r="178">
          <cell r="B178">
            <v>-168.065</v>
          </cell>
          <cell r="E178">
            <v>181</v>
          </cell>
          <cell r="F178">
            <v>182.17975072262846</v>
          </cell>
        </row>
        <row r="179">
          <cell r="B179">
            <v>-168.13499999999999</v>
          </cell>
          <cell r="E179">
            <v>181</v>
          </cell>
          <cell r="F179">
            <v>179.0969473834966</v>
          </cell>
        </row>
        <row r="180">
          <cell r="B180">
            <v>-168.2</v>
          </cell>
          <cell r="E180">
            <v>166</v>
          </cell>
          <cell r="F180">
            <v>171.04460825793305</v>
          </cell>
        </row>
        <row r="181">
          <cell r="B181">
            <v>-168.26499999999999</v>
          </cell>
          <cell r="E181">
            <v>165</v>
          </cell>
          <cell r="F181">
            <v>157.99474555279659</v>
          </cell>
        </row>
        <row r="182">
          <cell r="B182">
            <v>-168.33</v>
          </cell>
          <cell r="E182">
            <v>132</v>
          </cell>
          <cell r="F182">
            <v>139.94735926807823</v>
          </cell>
        </row>
        <row r="183">
          <cell r="B183">
            <v>-168.39500000000001</v>
          </cell>
          <cell r="E183">
            <v>124</v>
          </cell>
          <cell r="F183">
            <v>117.18328462657664</v>
          </cell>
        </row>
        <row r="184">
          <cell r="B184">
            <v>-168.45</v>
          </cell>
          <cell r="E184">
            <v>104</v>
          </cell>
          <cell r="F184">
            <v>99.363315774326281</v>
          </cell>
        </row>
        <row r="185">
          <cell r="B185">
            <v>-168.52500000000001</v>
          </cell>
          <cell r="E185">
            <v>69</v>
          </cell>
          <cell r="F185">
            <v>80.829731609562472</v>
          </cell>
        </row>
        <row r="186">
          <cell r="B186">
            <v>-168.595</v>
          </cell>
          <cell r="E186">
            <v>77</v>
          </cell>
          <cell r="F186">
            <v>69.534662247031207</v>
          </cell>
        </row>
        <row r="187">
          <cell r="B187">
            <v>-168.655</v>
          </cell>
          <cell r="E187">
            <v>69</v>
          </cell>
          <cell r="F187">
            <v>64.466272910839976</v>
          </cell>
        </row>
        <row r="188">
          <cell r="B188">
            <v>-168.72499999999999</v>
          </cell>
          <cell r="E188">
            <v>76</v>
          </cell>
          <cell r="F188">
            <v>63.451853846786285</v>
          </cell>
        </row>
        <row r="189">
          <cell r="B189">
            <v>-168.79</v>
          </cell>
          <cell r="E189">
            <v>57</v>
          </cell>
          <cell r="F189">
            <v>63.451853846786285</v>
          </cell>
        </row>
        <row r="190">
          <cell r="B190">
            <v>-168.85</v>
          </cell>
          <cell r="E190">
            <v>69</v>
          </cell>
          <cell r="F190">
            <v>63.451853846786285</v>
          </cell>
        </row>
        <row r="191">
          <cell r="B191">
            <v>-168.92</v>
          </cell>
          <cell r="E191">
            <v>69</v>
          </cell>
          <cell r="F191">
            <v>63.451853846786285</v>
          </cell>
        </row>
        <row r="192">
          <cell r="B192">
            <v>-168.98500000000001</v>
          </cell>
          <cell r="E192">
            <v>61</v>
          </cell>
          <cell r="F192">
            <v>63.451853846786285</v>
          </cell>
        </row>
        <row r="193">
          <cell r="B193">
            <v>-169.04499999999999</v>
          </cell>
          <cell r="E193">
            <v>57</v>
          </cell>
          <cell r="F193">
            <v>63.451853846786285</v>
          </cell>
        </row>
        <row r="194">
          <cell r="B194">
            <v>-169.11</v>
          </cell>
          <cell r="E194">
            <v>74</v>
          </cell>
          <cell r="F194">
            <v>63.451853846786285</v>
          </cell>
        </row>
        <row r="195">
          <cell r="B195">
            <v>-169.17500000000001</v>
          </cell>
          <cell r="E195">
            <v>47</v>
          </cell>
          <cell r="F195">
            <v>63.451853846786285</v>
          </cell>
        </row>
        <row r="196">
          <cell r="B196">
            <v>-169.245</v>
          </cell>
          <cell r="E196">
            <v>59</v>
          </cell>
          <cell r="F196">
            <v>63.451853846786285</v>
          </cell>
        </row>
        <row r="197">
          <cell r="B197">
            <v>-169.30500000000001</v>
          </cell>
          <cell r="E197">
            <v>71</v>
          </cell>
          <cell r="F197">
            <v>63.451853846786285</v>
          </cell>
        </row>
        <row r="198">
          <cell r="B198">
            <v>-169.37</v>
          </cell>
          <cell r="E198">
            <v>50</v>
          </cell>
          <cell r="F198">
            <v>63.451853846786285</v>
          </cell>
        </row>
        <row r="199">
          <cell r="B199">
            <v>-169.44</v>
          </cell>
          <cell r="E199">
            <v>77</v>
          </cell>
          <cell r="F199">
            <v>63.451853846786285</v>
          </cell>
        </row>
        <row r="200">
          <cell r="B200">
            <v>-169.5</v>
          </cell>
          <cell r="E200">
            <v>75</v>
          </cell>
          <cell r="F200">
            <v>63.451853846786285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sheetData>
    <row r="1" spans="1:15">
      <c r="A1" t="s">
        <v>50</v>
      </c>
      <c r="B1">
        <v>980045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</row>
    <row r="2" spans="1:15">
      <c r="A2" t="s">
        <v>61</v>
      </c>
      <c r="B2">
        <v>4</v>
      </c>
      <c r="E2">
        <v>1</v>
      </c>
      <c r="F2">
        <v>5</v>
      </c>
      <c r="G2">
        <v>15</v>
      </c>
      <c r="H2">
        <v>18</v>
      </c>
      <c r="I2">
        <v>50</v>
      </c>
      <c r="J2">
        <v>2</v>
      </c>
      <c r="K2">
        <v>5</v>
      </c>
      <c r="L2">
        <v>4</v>
      </c>
      <c r="M2">
        <v>3</v>
      </c>
      <c r="N2" t="s">
        <v>36</v>
      </c>
      <c r="O2">
        <v>10</v>
      </c>
    </row>
    <row r="3" spans="1:15">
      <c r="A3" t="s">
        <v>51</v>
      </c>
      <c r="B3" t="s">
        <v>52</v>
      </c>
      <c r="E3">
        <v>2</v>
      </c>
      <c r="F3">
        <v>55</v>
      </c>
      <c r="G3">
        <v>65</v>
      </c>
      <c r="H3">
        <v>68</v>
      </c>
      <c r="I3">
        <v>100</v>
      </c>
      <c r="J3">
        <v>2</v>
      </c>
      <c r="K3">
        <v>5</v>
      </c>
      <c r="L3">
        <v>4</v>
      </c>
      <c r="M3">
        <v>3</v>
      </c>
      <c r="N3" t="s">
        <v>36</v>
      </c>
      <c r="O3">
        <v>10</v>
      </c>
    </row>
    <row r="4" spans="1:15">
      <c r="A4" t="s">
        <v>59</v>
      </c>
      <c r="B4">
        <v>200</v>
      </c>
      <c r="E4">
        <v>3</v>
      </c>
      <c r="F4">
        <v>105</v>
      </c>
      <c r="G4">
        <v>115</v>
      </c>
      <c r="H4">
        <v>118</v>
      </c>
      <c r="I4">
        <v>150</v>
      </c>
      <c r="J4">
        <v>2</v>
      </c>
      <c r="K4">
        <v>5</v>
      </c>
      <c r="L4">
        <v>4</v>
      </c>
      <c r="M4">
        <v>3</v>
      </c>
      <c r="N4" t="s">
        <v>36</v>
      </c>
      <c r="O4">
        <v>10</v>
      </c>
    </row>
    <row r="5" spans="1:15">
      <c r="A5" t="s">
        <v>53</v>
      </c>
      <c r="B5">
        <v>19</v>
      </c>
      <c r="E5">
        <v>4</v>
      </c>
      <c r="F5">
        <v>155</v>
      </c>
      <c r="G5">
        <v>165</v>
      </c>
      <c r="H5">
        <v>168</v>
      </c>
      <c r="I5">
        <v>200</v>
      </c>
      <c r="J5">
        <v>2</v>
      </c>
      <c r="K5">
        <v>5</v>
      </c>
      <c r="L5">
        <v>4</v>
      </c>
      <c r="M5">
        <v>3</v>
      </c>
      <c r="N5" t="s">
        <v>36</v>
      </c>
      <c r="O5">
        <v>10</v>
      </c>
    </row>
    <row r="6" spans="1:15">
      <c r="A6" t="s">
        <v>54</v>
      </c>
      <c r="B6">
        <v>5</v>
      </c>
    </row>
    <row r="7" spans="1:15">
      <c r="A7" t="s">
        <v>55</v>
      </c>
      <c r="B7">
        <v>13</v>
      </c>
    </row>
    <row r="8" spans="1:15">
      <c r="A8" t="s">
        <v>56</v>
      </c>
      <c r="B8">
        <v>0</v>
      </c>
    </row>
    <row r="9" spans="1:15">
      <c r="A9" t="s">
        <v>57</v>
      </c>
      <c r="B9" t="s">
        <v>58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5"/>
  <sheetViews>
    <sheetView workbookViewId="0"/>
  </sheetViews>
  <sheetFormatPr defaultRowHeight="15"/>
  <sheetData>
    <row r="1" spans="1:19" s="1" customFormat="1">
      <c r="A1" s="1" t="s">
        <v>18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23</v>
      </c>
      <c r="I1" s="1" t="s">
        <v>35</v>
      </c>
      <c r="J1" s="1" t="s">
        <v>36</v>
      </c>
      <c r="K1" s="1" t="s">
        <v>37</v>
      </c>
      <c r="L1" s="1" t="s">
        <v>38</v>
      </c>
      <c r="M1" s="1" t="s">
        <v>39</v>
      </c>
      <c r="N1" s="1" t="s">
        <v>40</v>
      </c>
      <c r="O1" s="1" t="s">
        <v>45</v>
      </c>
      <c r="P1" s="1" t="s">
        <v>46</v>
      </c>
      <c r="Q1" s="1" t="s">
        <v>47</v>
      </c>
      <c r="R1" s="1" t="s">
        <v>48</v>
      </c>
      <c r="S1" s="1" t="s">
        <v>49</v>
      </c>
    </row>
    <row r="2" spans="1:19">
      <c r="A2">
        <v>1</v>
      </c>
      <c r="B2">
        <v>1</v>
      </c>
      <c r="C2">
        <v>980045</v>
      </c>
      <c r="D2" s="2">
        <v>41640.905124999997</v>
      </c>
      <c r="E2">
        <v>71.88</v>
      </c>
      <c r="F2">
        <v>35.94</v>
      </c>
      <c r="G2">
        <v>-45</v>
      </c>
      <c r="H2">
        <v>-90.2</v>
      </c>
      <c r="I2">
        <f xml:space="preserve">  12.5</f>
        <v>12.5</v>
      </c>
      <c r="J2">
        <v>-168.45500000000001</v>
      </c>
      <c r="K2">
        <v>-15.89</v>
      </c>
      <c r="L2">
        <v>25.355</v>
      </c>
      <c r="M2">
        <f xml:space="preserve">   0</f>
        <v>0</v>
      </c>
      <c r="N2" t="s">
        <v>41</v>
      </c>
      <c r="O2">
        <v>33</v>
      </c>
      <c r="P2">
        <v>7000</v>
      </c>
      <c r="Q2">
        <v>32</v>
      </c>
      <c r="R2">
        <v>219</v>
      </c>
      <c r="S2">
        <v>45</v>
      </c>
    </row>
    <row r="3" spans="1:19">
      <c r="A3">
        <v>2</v>
      </c>
      <c r="B3">
        <v>2</v>
      </c>
      <c r="C3">
        <v>980045</v>
      </c>
      <c r="D3" s="2">
        <v>41640.918446527779</v>
      </c>
      <c r="E3">
        <v>71.88</v>
      </c>
      <c r="F3">
        <v>35.94</v>
      </c>
      <c r="G3">
        <v>-45</v>
      </c>
      <c r="H3">
        <v>-90.2</v>
      </c>
      <c r="I3">
        <f xml:space="preserve">  12.5</f>
        <v>12.5</v>
      </c>
      <c r="J3">
        <v>-168.66</v>
      </c>
      <c r="K3">
        <v>-15.97</v>
      </c>
      <c r="L3">
        <v>14.785</v>
      </c>
      <c r="M3">
        <f xml:space="preserve">   0</f>
        <v>0</v>
      </c>
      <c r="N3" t="s">
        <v>41</v>
      </c>
      <c r="O3">
        <v>33</v>
      </c>
      <c r="P3">
        <v>7000</v>
      </c>
      <c r="Q3">
        <v>32</v>
      </c>
      <c r="R3">
        <v>207</v>
      </c>
      <c r="S3">
        <v>49</v>
      </c>
    </row>
    <row r="4" spans="1:19">
      <c r="A4">
        <v>3</v>
      </c>
      <c r="B4">
        <v>10</v>
      </c>
      <c r="C4">
        <v>980045</v>
      </c>
      <c r="D4" s="2">
        <v>41640.93211898148</v>
      </c>
      <c r="E4">
        <v>71.88</v>
      </c>
      <c r="F4">
        <v>35.94</v>
      </c>
      <c r="G4">
        <v>-45</v>
      </c>
      <c r="H4">
        <v>-90.2</v>
      </c>
      <c r="I4">
        <f xml:space="preserve">  12.5</f>
        <v>12.5</v>
      </c>
      <c r="J4">
        <v>-166.88499999999999</v>
      </c>
      <c r="K4">
        <v>-16.535</v>
      </c>
      <c r="L4">
        <v>-65.114999999999995</v>
      </c>
      <c r="M4">
        <f xml:space="preserve">   0</f>
        <v>0</v>
      </c>
      <c r="N4" t="s">
        <v>41</v>
      </c>
      <c r="O4">
        <v>33</v>
      </c>
      <c r="P4">
        <v>7000</v>
      </c>
      <c r="Q4">
        <v>33</v>
      </c>
      <c r="R4">
        <v>206</v>
      </c>
      <c r="S4">
        <v>43</v>
      </c>
    </row>
    <row r="5" spans="1:19">
      <c r="A5">
        <v>4</v>
      </c>
      <c r="B5">
        <v>11</v>
      </c>
      <c r="C5">
        <v>980045</v>
      </c>
      <c r="D5" s="2">
        <v>41640.945493634259</v>
      </c>
      <c r="E5">
        <v>71.88</v>
      </c>
      <c r="F5">
        <v>35.94</v>
      </c>
      <c r="G5">
        <v>-45</v>
      </c>
      <c r="H5">
        <v>-90.2</v>
      </c>
      <c r="I5">
        <f xml:space="preserve">  12.5</f>
        <v>12.5</v>
      </c>
      <c r="J5">
        <v>-167.73</v>
      </c>
      <c r="K5">
        <v>-16.899999999999999</v>
      </c>
      <c r="L5">
        <v>-76.67</v>
      </c>
      <c r="M5">
        <f xml:space="preserve">   0</f>
        <v>0</v>
      </c>
      <c r="N5" t="s">
        <v>41</v>
      </c>
      <c r="O5">
        <v>33</v>
      </c>
      <c r="P5">
        <v>7000</v>
      </c>
      <c r="Q5">
        <v>33</v>
      </c>
      <c r="R5">
        <v>214</v>
      </c>
      <c r="S5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00"/>
  <sheetViews>
    <sheetView topLeftCell="A157" workbookViewId="0">
      <selection activeCell="H165" sqref="H165"/>
    </sheetView>
  </sheetViews>
  <sheetFormatPr defaultRowHeight="15"/>
  <sheetData>
    <row r="1" spans="1:12">
      <c r="A1" t="s">
        <v>60</v>
      </c>
      <c r="B1">
        <v>4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  <c r="G14" t="s">
        <v>76</v>
      </c>
      <c r="H14" t="s">
        <v>77</v>
      </c>
      <c r="I14" t="s">
        <v>78</v>
      </c>
      <c r="J14" t="s">
        <v>79</v>
      </c>
      <c r="L14" t="s">
        <v>80</v>
      </c>
    </row>
    <row r="15" spans="1:12">
      <c r="A15" t="s">
        <v>11</v>
      </c>
      <c r="G15">
        <v>113.01021151156397</v>
      </c>
      <c r="H15">
        <v>-169.54622378974551</v>
      </c>
      <c r="I15">
        <v>0.30304880845033372</v>
      </c>
      <c r="J15">
        <v>63.142444808992124</v>
      </c>
      <c r="L15">
        <v>90</v>
      </c>
    </row>
    <row r="16" spans="1:12">
      <c r="A16" t="s">
        <v>0</v>
      </c>
    </row>
    <row r="17" spans="1:8">
      <c r="A17" t="s">
        <v>44</v>
      </c>
      <c r="B17" t="s">
        <v>36</v>
      </c>
      <c r="C17" t="s">
        <v>26</v>
      </c>
      <c r="D17" t="s">
        <v>43</v>
      </c>
      <c r="E17" t="s">
        <v>42</v>
      </c>
      <c r="F17" t="s">
        <v>81</v>
      </c>
      <c r="G17" t="s">
        <v>82</v>
      </c>
      <c r="H17" t="s">
        <v>83</v>
      </c>
    </row>
    <row r="18" spans="1:8">
      <c r="A18">
        <v>1</v>
      </c>
      <c r="B18">
        <v>-168.465</v>
      </c>
      <c r="C18">
        <v>33</v>
      </c>
      <c r="D18">
        <v>7000</v>
      </c>
      <c r="E18">
        <v>158</v>
      </c>
      <c r="F18">
        <f>[1]!wallScanTrans(B18,G15,H15,I15,L15)+J15</f>
        <v>176.1526563205561</v>
      </c>
      <c r="G18">
        <f>(F18-E18)^2/E18</f>
        <v>2.0855628575457308</v>
      </c>
      <c r="H18">
        <f>SUM(G18:G50)/(COUNT(G18:G50)-4)</f>
        <v>1.4688722199271964</v>
      </c>
    </row>
    <row r="19" spans="1:8">
      <c r="A19">
        <v>2</v>
      </c>
      <c r="B19">
        <v>-168.535</v>
      </c>
      <c r="C19">
        <v>33</v>
      </c>
      <c r="D19">
        <v>7000</v>
      </c>
      <c r="E19">
        <v>159</v>
      </c>
      <c r="F19">
        <f>[1]!wallScanTrans(B19,G15,H15,I15,L15)+J15</f>
        <v>176.1526563205561</v>
      </c>
      <c r="G19">
        <f t="shared" ref="G19:G50" si="0">(F19-E19)^2/E19</f>
        <v>1.8504001185604608</v>
      </c>
    </row>
    <row r="20" spans="1:8">
      <c r="A20">
        <v>3</v>
      </c>
      <c r="B20">
        <v>-168.59</v>
      </c>
      <c r="C20">
        <v>33</v>
      </c>
      <c r="D20">
        <v>7000</v>
      </c>
      <c r="E20">
        <v>153</v>
      </c>
      <c r="F20">
        <f>[1]!wallScanTrans(B20,G15,H15,I15,L15)+J15</f>
        <v>176.1526563205561</v>
      </c>
      <c r="G20">
        <f t="shared" si="0"/>
        <v>3.5035653248221346</v>
      </c>
    </row>
    <row r="21" spans="1:8">
      <c r="A21">
        <v>4</v>
      </c>
      <c r="B21">
        <v>-168.66</v>
      </c>
      <c r="C21">
        <v>33</v>
      </c>
      <c r="D21">
        <v>7000</v>
      </c>
      <c r="E21">
        <v>162</v>
      </c>
      <c r="F21">
        <f>[1]!wallScanTrans(B21,G15,H15,I15,L15)+J15</f>
        <v>176.1526563205561</v>
      </c>
      <c r="G21">
        <f t="shared" si="0"/>
        <v>1.2364054378257818</v>
      </c>
    </row>
    <row r="22" spans="1:8">
      <c r="A22">
        <v>5</v>
      </c>
      <c r="B22">
        <v>-168.715</v>
      </c>
      <c r="C22">
        <v>33</v>
      </c>
      <c r="D22">
        <v>7000</v>
      </c>
      <c r="E22">
        <v>168</v>
      </c>
      <c r="F22">
        <f>[1]!wallScanTrans(B22,G15,H15,I15,L15)+J15</f>
        <v>176.1526563205561</v>
      </c>
      <c r="G22">
        <f t="shared" si="0"/>
        <v>0.39562979214942501</v>
      </c>
    </row>
    <row r="23" spans="1:8">
      <c r="A23">
        <v>6</v>
      </c>
      <c r="B23">
        <v>-168.79</v>
      </c>
      <c r="C23">
        <v>33</v>
      </c>
      <c r="D23">
        <v>7000</v>
      </c>
      <c r="E23">
        <v>188</v>
      </c>
      <c r="F23">
        <f>[1]!wallScanTrans(B23,G15,H15,I15,L15)+J15</f>
        <v>176.1526563205561</v>
      </c>
      <c r="G23">
        <f t="shared" si="0"/>
        <v>0.74659336307903845</v>
      </c>
    </row>
    <row r="24" spans="1:8">
      <c r="A24">
        <v>7</v>
      </c>
      <c r="B24">
        <v>-168.86</v>
      </c>
      <c r="C24">
        <v>32</v>
      </c>
      <c r="D24">
        <v>7000</v>
      </c>
      <c r="E24">
        <v>169</v>
      </c>
      <c r="F24">
        <f>[1]!wallScanTrans(B24,G15,H15,I15,L15)+J15</f>
        <v>176.1526563205561</v>
      </c>
      <c r="G24">
        <f t="shared" si="0"/>
        <v>0.30272480733722601</v>
      </c>
    </row>
    <row r="25" spans="1:8">
      <c r="A25">
        <v>8</v>
      </c>
      <c r="B25">
        <v>-168.92</v>
      </c>
      <c r="C25">
        <v>33</v>
      </c>
      <c r="D25">
        <v>7000</v>
      </c>
      <c r="E25">
        <v>182</v>
      </c>
      <c r="F25">
        <f>[1]!wallScanTrans(B25,G15,H15,I15,L15)+J15</f>
        <v>176.1526563205561</v>
      </c>
      <c r="G25">
        <f t="shared" si="0"/>
        <v>0.18786498959083778</v>
      </c>
    </row>
    <row r="26" spans="1:8">
      <c r="A26">
        <v>9</v>
      </c>
      <c r="B26">
        <v>-168.99</v>
      </c>
      <c r="C26">
        <v>33</v>
      </c>
      <c r="D26">
        <v>7000</v>
      </c>
      <c r="E26">
        <v>171</v>
      </c>
      <c r="F26">
        <f>[1]!wallScanTrans(B26,G15,H15,I15,L15)+J15</f>
        <v>176.1526563205561</v>
      </c>
      <c r="G26">
        <f t="shared" si="0"/>
        <v>0.1552623810395718</v>
      </c>
    </row>
    <row r="27" spans="1:8">
      <c r="A27">
        <v>10</v>
      </c>
      <c r="B27">
        <v>-169.05</v>
      </c>
      <c r="C27">
        <v>32</v>
      </c>
      <c r="D27">
        <v>7000</v>
      </c>
      <c r="E27">
        <v>181</v>
      </c>
      <c r="F27">
        <f>[1]!wallScanTrans(B27,G15,H15,I15,L15)+J15</f>
        <v>176.1526563205561</v>
      </c>
      <c r="G27">
        <f t="shared" si="0"/>
        <v>0.1298162472190314</v>
      </c>
    </row>
    <row r="28" spans="1:8">
      <c r="A28">
        <v>11</v>
      </c>
      <c r="B28">
        <v>-169.11</v>
      </c>
      <c r="C28">
        <v>33</v>
      </c>
      <c r="D28">
        <v>7000</v>
      </c>
      <c r="E28">
        <v>198</v>
      </c>
      <c r="F28">
        <f>[1]!wallScanTrans(B28,G15,H15,I15,L15)+J15</f>
        <v>176.1526563205561</v>
      </c>
      <c r="G28">
        <f t="shared" si="0"/>
        <v>2.4106385143825104</v>
      </c>
    </row>
    <row r="29" spans="1:8">
      <c r="A29">
        <v>12</v>
      </c>
      <c r="B29">
        <v>-169.17</v>
      </c>
      <c r="C29">
        <v>33</v>
      </c>
      <c r="D29">
        <v>7000</v>
      </c>
      <c r="E29">
        <v>219</v>
      </c>
      <c r="F29">
        <f>[1]!wallScanTrans(B29,G15,H15,I15,L15)+J15</f>
        <v>176.1526563205561</v>
      </c>
      <c r="G29">
        <f t="shared" si="0"/>
        <v>8.3830815542665782</v>
      </c>
    </row>
    <row r="30" spans="1:8">
      <c r="A30">
        <v>13</v>
      </c>
      <c r="B30">
        <v>-169.245</v>
      </c>
      <c r="C30">
        <v>34</v>
      </c>
      <c r="D30">
        <v>7000</v>
      </c>
      <c r="E30">
        <v>180</v>
      </c>
      <c r="F30">
        <f>[1]!wallScanTrans(B30,G15,H15,I15,L15)+J15</f>
        <v>176.1526563205561</v>
      </c>
      <c r="G30">
        <f t="shared" si="0"/>
        <v>8.223362993198273E-2</v>
      </c>
    </row>
    <row r="31" spans="1:8">
      <c r="A31">
        <v>14</v>
      </c>
      <c r="B31">
        <v>-169.31</v>
      </c>
      <c r="C31">
        <v>32</v>
      </c>
      <c r="D31">
        <v>7000</v>
      </c>
      <c r="E31">
        <v>204</v>
      </c>
      <c r="F31">
        <f>[1]!wallScanTrans(B31,G15,H15,I15,L15)+J15</f>
        <v>176.1526563205561</v>
      </c>
      <c r="G31">
        <f t="shared" si="0"/>
        <v>3.8013458333385484</v>
      </c>
    </row>
    <row r="32" spans="1:8">
      <c r="A32">
        <v>15</v>
      </c>
      <c r="B32">
        <v>-169.38</v>
      </c>
      <c r="C32">
        <v>33</v>
      </c>
      <c r="D32">
        <v>7000</v>
      </c>
      <c r="E32">
        <v>172</v>
      </c>
      <c r="F32">
        <f>[1]!wallScanTrans(B32,G15,H15,I15,L15)+J15</f>
        <v>173.30993848988217</v>
      </c>
      <c r="G32">
        <f t="shared" si="0"/>
        <v>9.9763886469464123E-3</v>
      </c>
    </row>
    <row r="33" spans="1:7">
      <c r="A33">
        <v>16</v>
      </c>
      <c r="B33">
        <v>-169.44</v>
      </c>
      <c r="C33">
        <v>33</v>
      </c>
      <c r="D33">
        <v>7000</v>
      </c>
      <c r="E33">
        <v>162</v>
      </c>
      <c r="F33">
        <f>[1]!wallScanTrans(B33,G15,H15,I15,L15)+J15</f>
        <v>161.78270723863898</v>
      </c>
      <c r="G33">
        <f t="shared" si="0"/>
        <v>2.9145767987591583E-4</v>
      </c>
    </row>
    <row r="34" spans="1:7">
      <c r="A34">
        <v>17</v>
      </c>
      <c r="B34">
        <v>-169.495</v>
      </c>
      <c r="C34">
        <v>33</v>
      </c>
      <c r="D34">
        <v>7000</v>
      </c>
      <c r="E34">
        <v>145</v>
      </c>
      <c r="F34">
        <f>[1]!wallScanTrans(B34,G15,H15,I15,L15)+J15</f>
        <v>143.43297060373882</v>
      </c>
      <c r="G34">
        <f t="shared" si="0"/>
        <v>1.6935042267218398E-2</v>
      </c>
    </row>
    <row r="35" spans="1:7">
      <c r="A35">
        <v>18</v>
      </c>
      <c r="B35">
        <v>-169.57</v>
      </c>
      <c r="C35">
        <v>33</v>
      </c>
      <c r="D35">
        <v>7000</v>
      </c>
      <c r="E35">
        <v>102</v>
      </c>
      <c r="F35">
        <f>[1]!wallScanTrans(B35,G15,H15,I15,L15)+J15</f>
        <v>107.80418452712277</v>
      </c>
      <c r="G35">
        <f t="shared" si="0"/>
        <v>0.33027998063619013</v>
      </c>
    </row>
    <row r="36" spans="1:7">
      <c r="A36">
        <v>19</v>
      </c>
      <c r="B36">
        <v>-169.64</v>
      </c>
      <c r="C36">
        <v>33</v>
      </c>
      <c r="D36">
        <v>7000</v>
      </c>
      <c r="E36">
        <v>95</v>
      </c>
      <c r="F36">
        <f>[1]!wallScanTrans(B36,G15,H15,I15,L15)+J15</f>
        <v>81.013518432322968</v>
      </c>
      <c r="G36">
        <f t="shared" si="0"/>
        <v>2.059175438347046</v>
      </c>
    </row>
    <row r="37" spans="1:7">
      <c r="A37">
        <v>20</v>
      </c>
      <c r="B37">
        <v>-169.70500000000001</v>
      </c>
      <c r="C37">
        <v>33</v>
      </c>
      <c r="D37">
        <v>7000</v>
      </c>
      <c r="E37">
        <v>58</v>
      </c>
      <c r="F37">
        <f>[1]!wallScanTrans(B37,G15,H15,I15,L15)+J15</f>
        <v>66.934380054808145</v>
      </c>
      <c r="G37">
        <f t="shared" si="0"/>
        <v>1.3762611545474757</v>
      </c>
    </row>
    <row r="38" spans="1:7">
      <c r="A38">
        <v>21</v>
      </c>
      <c r="B38">
        <v>-169.77</v>
      </c>
      <c r="C38">
        <v>32</v>
      </c>
      <c r="D38">
        <v>7000</v>
      </c>
      <c r="E38">
        <v>60</v>
      </c>
      <c r="F38">
        <f>[1]!wallScanTrans(B38,G15,H15,I15,L15)+J15</f>
        <v>63.142444808992124</v>
      </c>
      <c r="G38">
        <f t="shared" si="0"/>
        <v>0.16458265629269248</v>
      </c>
    </row>
    <row r="39" spans="1:7">
      <c r="A39">
        <v>22</v>
      </c>
      <c r="B39">
        <v>-169.83500000000001</v>
      </c>
      <c r="C39">
        <v>33</v>
      </c>
      <c r="D39">
        <v>7000</v>
      </c>
      <c r="E39">
        <v>75</v>
      </c>
      <c r="F39">
        <f>[1]!wallScanTrans(B39,G15,H15,I15,L15)+J15</f>
        <v>63.142444808992124</v>
      </c>
      <c r="G39">
        <f t="shared" si="0"/>
        <v>1.8746882014373041</v>
      </c>
    </row>
    <row r="40" spans="1:7">
      <c r="A40">
        <v>23</v>
      </c>
      <c r="B40">
        <v>-169.88499999999999</v>
      </c>
      <c r="C40">
        <v>32</v>
      </c>
      <c r="D40">
        <v>7000</v>
      </c>
      <c r="E40">
        <v>68</v>
      </c>
      <c r="F40">
        <f>[1]!wallScanTrans(B40,G15,H15,I15,L15)+J15</f>
        <v>63.142444808992124</v>
      </c>
      <c r="G40">
        <f t="shared" si="0"/>
        <v>0.34699768284834648</v>
      </c>
    </row>
    <row r="41" spans="1:7">
      <c r="A41">
        <v>24</v>
      </c>
      <c r="B41">
        <v>-169.95</v>
      </c>
      <c r="C41">
        <v>33</v>
      </c>
      <c r="D41">
        <v>7000</v>
      </c>
      <c r="E41">
        <v>45</v>
      </c>
      <c r="F41">
        <f>[1]!wallScanTrans(B41,G15,H15,I15,L15)+J15</f>
        <v>63.142444808992124</v>
      </c>
      <c r="G41">
        <f t="shared" si="0"/>
        <v>7.3144067477183397</v>
      </c>
    </row>
    <row r="42" spans="1:7">
      <c r="A42">
        <v>25</v>
      </c>
      <c r="B42">
        <v>-170.02500000000001</v>
      </c>
      <c r="C42">
        <v>33</v>
      </c>
      <c r="D42">
        <v>7000</v>
      </c>
      <c r="E42">
        <v>66</v>
      </c>
      <c r="F42">
        <f>[1]!wallScanTrans(B42,G15,H15,I15,L15)+J15</f>
        <v>63.142444808992124</v>
      </c>
      <c r="G42">
        <f t="shared" si="0"/>
        <v>0.12372154044933421</v>
      </c>
    </row>
    <row r="43" spans="1:7">
      <c r="A43">
        <v>26</v>
      </c>
      <c r="B43">
        <v>-170.08</v>
      </c>
      <c r="C43">
        <v>33</v>
      </c>
      <c r="D43">
        <v>7000</v>
      </c>
      <c r="E43">
        <v>72</v>
      </c>
      <c r="F43">
        <f>[1]!wallScanTrans(B43,G15,H15,I15,L15)+J15</f>
        <v>63.142444808992124</v>
      </c>
      <c r="G43">
        <f t="shared" si="0"/>
        <v>1.089670610579869</v>
      </c>
    </row>
    <row r="44" spans="1:7">
      <c r="A44">
        <v>27</v>
      </c>
      <c r="B44">
        <v>-170.16</v>
      </c>
      <c r="C44">
        <v>33</v>
      </c>
      <c r="D44">
        <v>7000</v>
      </c>
      <c r="E44">
        <v>70</v>
      </c>
      <c r="F44">
        <f>[1]!wallScanTrans(B44,G15,H15,I15,L15)+J15</f>
        <v>63.142444808992124</v>
      </c>
      <c r="G44">
        <f t="shared" si="0"/>
        <v>0.67180090282455807</v>
      </c>
    </row>
    <row r="45" spans="1:7">
      <c r="A45">
        <v>28</v>
      </c>
      <c r="B45">
        <v>-170.22499999999999</v>
      </c>
      <c r="C45">
        <v>33</v>
      </c>
      <c r="D45">
        <v>7000</v>
      </c>
      <c r="E45">
        <v>63</v>
      </c>
      <c r="F45">
        <f>[1]!wallScanTrans(B45,G15,H15,I15,L15)+J15</f>
        <v>63.142444808992124</v>
      </c>
      <c r="G45">
        <f t="shared" si="0"/>
        <v>3.2207180331432928E-4</v>
      </c>
    </row>
    <row r="46" spans="1:7">
      <c r="A46">
        <v>29</v>
      </c>
      <c r="B46">
        <v>-170.29</v>
      </c>
      <c r="C46">
        <v>33</v>
      </c>
      <c r="D46">
        <v>7000</v>
      </c>
      <c r="E46">
        <v>74</v>
      </c>
      <c r="F46">
        <f>[1]!wallScanTrans(B46,G15,H15,I15,L15)+J15</f>
        <v>63.142444808992124</v>
      </c>
      <c r="G46">
        <f t="shared" si="0"/>
        <v>1.5930608746727308</v>
      </c>
    </row>
    <row r="47" spans="1:7">
      <c r="A47">
        <v>30</v>
      </c>
      <c r="B47">
        <v>-170.34</v>
      </c>
      <c r="C47">
        <v>32</v>
      </c>
      <c r="D47">
        <v>7000</v>
      </c>
      <c r="E47">
        <v>59</v>
      </c>
      <c r="F47">
        <f>[1]!wallScanTrans(B47,G15,H15,I15,L15)+J15</f>
        <v>63.142444808992124</v>
      </c>
      <c r="G47">
        <f t="shared" si="0"/>
        <v>0.29084489822958975</v>
      </c>
    </row>
    <row r="48" spans="1:7">
      <c r="A48">
        <v>31</v>
      </c>
      <c r="B48">
        <v>-170.42</v>
      </c>
      <c r="C48">
        <v>33</v>
      </c>
      <c r="D48">
        <v>7000</v>
      </c>
      <c r="E48">
        <v>62</v>
      </c>
      <c r="F48">
        <f>[1]!wallScanTrans(B48,G15,H15,I15,L15)+J15</f>
        <v>63.142444808992124</v>
      </c>
      <c r="G48">
        <f t="shared" si="0"/>
        <v>2.1051292606339533E-2</v>
      </c>
    </row>
    <row r="49" spans="1:12">
      <c r="A49">
        <v>32</v>
      </c>
      <c r="B49">
        <v>-170.49</v>
      </c>
      <c r="C49">
        <v>33</v>
      </c>
      <c r="D49">
        <v>7000</v>
      </c>
      <c r="E49">
        <v>62</v>
      </c>
      <c r="F49">
        <f>[1]!wallScanTrans(B49,G15,H15,I15,L15)+J15</f>
        <v>63.142444808992124</v>
      </c>
      <c r="G49">
        <f t="shared" si="0"/>
        <v>2.1051292606339533E-2</v>
      </c>
    </row>
    <row r="50" spans="1:12">
      <c r="A50">
        <v>33</v>
      </c>
      <c r="B50">
        <v>-170.55</v>
      </c>
      <c r="C50">
        <v>32</v>
      </c>
      <c r="D50">
        <v>7000</v>
      </c>
      <c r="E50">
        <v>62</v>
      </c>
      <c r="F50">
        <f>[1]!wallScanTrans(B50,G15,H15,I15,L15)+J15</f>
        <v>63.142444808992124</v>
      </c>
      <c r="G50">
        <f t="shared" si="0"/>
        <v>2.1051292606339533E-2</v>
      </c>
    </row>
    <row r="51" spans="1:12">
      <c r="A51" t="s">
        <v>0</v>
      </c>
    </row>
    <row r="52" spans="1:12">
      <c r="A52" t="s">
        <v>0</v>
      </c>
    </row>
    <row r="53" spans="1:12">
      <c r="A53" t="s">
        <v>0</v>
      </c>
    </row>
    <row r="54" spans="1:12">
      <c r="A54" t="s">
        <v>0</v>
      </c>
    </row>
    <row r="55" spans="1:12">
      <c r="A55" t="s">
        <v>12</v>
      </c>
    </row>
    <row r="56" spans="1:12">
      <c r="A56" t="s">
        <v>2</v>
      </c>
    </row>
    <row r="57" spans="1:12">
      <c r="A57" t="s">
        <v>3</v>
      </c>
    </row>
    <row r="58" spans="1:12">
      <c r="A58" t="s">
        <v>4</v>
      </c>
    </row>
    <row r="59" spans="1:12">
      <c r="A59" t="s">
        <v>5</v>
      </c>
    </row>
    <row r="60" spans="1:12">
      <c r="A60" t="s">
        <v>6</v>
      </c>
    </row>
    <row r="61" spans="1:12">
      <c r="A61" t="s">
        <v>7</v>
      </c>
    </row>
    <row r="62" spans="1:12">
      <c r="A62" t="s">
        <v>13</v>
      </c>
    </row>
    <row r="63" spans="1:12">
      <c r="A63" t="s">
        <v>9</v>
      </c>
    </row>
    <row r="64" spans="1:12">
      <c r="A64" t="s">
        <v>10</v>
      </c>
      <c r="G64" t="s">
        <v>76</v>
      </c>
      <c r="H64" t="s">
        <v>77</v>
      </c>
      <c r="I64" t="s">
        <v>78</v>
      </c>
      <c r="J64" t="s">
        <v>79</v>
      </c>
      <c r="L64" t="s">
        <v>80</v>
      </c>
    </row>
    <row r="65" spans="1:12">
      <c r="A65" t="s">
        <v>11</v>
      </c>
      <c r="G65">
        <v>118.13794778300812</v>
      </c>
      <c r="H65">
        <v>-169.76432825471659</v>
      </c>
      <c r="I65">
        <v>0.27035036406882451</v>
      </c>
      <c r="J65">
        <v>62.357892101557908</v>
      </c>
      <c r="L65">
        <v>90</v>
      </c>
    </row>
    <row r="66" spans="1:12">
      <c r="A66" t="s">
        <v>0</v>
      </c>
    </row>
    <row r="67" spans="1:12">
      <c r="A67" t="s">
        <v>44</v>
      </c>
      <c r="B67" t="s">
        <v>36</v>
      </c>
      <c r="C67" t="s">
        <v>26</v>
      </c>
      <c r="D67" t="s">
        <v>43</v>
      </c>
      <c r="E67" t="s">
        <v>42</v>
      </c>
      <c r="F67" t="s">
        <v>81</v>
      </c>
      <c r="G67" t="s">
        <v>82</v>
      </c>
      <c r="H67" t="s">
        <v>83</v>
      </c>
    </row>
    <row r="68" spans="1:12">
      <c r="A68">
        <v>1</v>
      </c>
      <c r="B68">
        <v>-168.66499999999999</v>
      </c>
      <c r="C68">
        <v>32</v>
      </c>
      <c r="D68">
        <v>7000</v>
      </c>
      <c r="E68">
        <v>178</v>
      </c>
      <c r="F68">
        <f>[1]!wallScanTrans(B68,G65,H65,I65,L65)+J65</f>
        <v>180.49583988456601</v>
      </c>
      <c r="G68">
        <f>(F68-E68)^2/E68</f>
        <v>3.4995599603317266E-2</v>
      </c>
      <c r="H68">
        <f>SUM(G68:G100)/(COUNT(G68:G100)-4)</f>
        <v>0.86666693462176669</v>
      </c>
    </row>
    <row r="69" spans="1:12">
      <c r="A69">
        <v>2</v>
      </c>
      <c r="B69">
        <v>-168.73</v>
      </c>
      <c r="C69">
        <v>32</v>
      </c>
      <c r="D69">
        <v>7000</v>
      </c>
      <c r="E69">
        <v>168</v>
      </c>
      <c r="F69">
        <f>[1]!wallScanTrans(B69,G65,H65,I65,L65)+J65</f>
        <v>180.49583988456601</v>
      </c>
      <c r="G69">
        <f t="shared" ref="G69:G100" si="1">(F69-E69)^2/E69</f>
        <v>0.92944056202803982</v>
      </c>
    </row>
    <row r="70" spans="1:12">
      <c r="A70">
        <v>3</v>
      </c>
      <c r="B70">
        <v>-168.8</v>
      </c>
      <c r="C70">
        <v>33</v>
      </c>
      <c r="D70">
        <v>7000</v>
      </c>
      <c r="E70">
        <v>180</v>
      </c>
      <c r="F70">
        <f>[1]!wallScanTrans(B70,G65,H65,I65,L65)+J65</f>
        <v>180.49583988456601</v>
      </c>
      <c r="G70">
        <f t="shared" si="1"/>
        <v>1.3658732840357447E-3</v>
      </c>
    </row>
    <row r="71" spans="1:12">
      <c r="A71">
        <v>4</v>
      </c>
      <c r="B71">
        <v>-168.86500000000001</v>
      </c>
      <c r="C71">
        <v>32</v>
      </c>
      <c r="D71">
        <v>7000</v>
      </c>
      <c r="E71">
        <v>168</v>
      </c>
      <c r="F71">
        <f>[1]!wallScanTrans(B71,G65,H65,I65,L65)+J65</f>
        <v>180.49583988456601</v>
      </c>
      <c r="G71">
        <f t="shared" si="1"/>
        <v>0.92944056202803982</v>
      </c>
    </row>
    <row r="72" spans="1:12">
      <c r="A72">
        <v>5</v>
      </c>
      <c r="B72">
        <v>-168.92500000000001</v>
      </c>
      <c r="C72">
        <v>33</v>
      </c>
      <c r="D72">
        <v>7000</v>
      </c>
      <c r="E72">
        <v>176</v>
      </c>
      <c r="F72">
        <f>[1]!wallScanTrans(B72,G65,H65,I65,L65)+J65</f>
        <v>180.49583988456601</v>
      </c>
      <c r="G72">
        <f t="shared" si="1"/>
        <v>0.1148441833389461</v>
      </c>
    </row>
    <row r="73" spans="1:12">
      <c r="A73">
        <v>6</v>
      </c>
      <c r="B73">
        <v>-169</v>
      </c>
      <c r="C73">
        <v>33</v>
      </c>
      <c r="D73">
        <v>7000</v>
      </c>
      <c r="E73">
        <v>195</v>
      </c>
      <c r="F73">
        <f>[1]!wallScanTrans(B73,G65,H65,I65,L65)+J65</f>
        <v>180.49583988456601</v>
      </c>
      <c r="G73">
        <f t="shared" si="1"/>
        <v>1.0788239007904932</v>
      </c>
    </row>
    <row r="74" spans="1:12">
      <c r="A74">
        <v>7</v>
      </c>
      <c r="B74">
        <v>-169.06</v>
      </c>
      <c r="C74">
        <v>32</v>
      </c>
      <c r="D74">
        <v>7000</v>
      </c>
      <c r="E74">
        <v>184</v>
      </c>
      <c r="F74">
        <f>[1]!wallScanTrans(B74,G65,H65,I65,L65)+J65</f>
        <v>180.49583988456601</v>
      </c>
      <c r="G74">
        <f t="shared" si="1"/>
        <v>6.6734446274991061E-2</v>
      </c>
    </row>
    <row r="75" spans="1:12">
      <c r="A75">
        <v>8</v>
      </c>
      <c r="B75">
        <v>-169.125</v>
      </c>
      <c r="C75">
        <v>32</v>
      </c>
      <c r="D75">
        <v>7000</v>
      </c>
      <c r="E75">
        <v>166</v>
      </c>
      <c r="F75">
        <f>[1]!wallScanTrans(B75,G65,H65,I65,L65)+J65</f>
        <v>180.49583988456601</v>
      </c>
      <c r="G75">
        <f t="shared" si="1"/>
        <v>1.2658396021624982</v>
      </c>
    </row>
    <row r="76" spans="1:12">
      <c r="A76">
        <v>9</v>
      </c>
      <c r="B76">
        <v>-169.19499999999999</v>
      </c>
      <c r="C76">
        <v>33</v>
      </c>
      <c r="D76">
        <v>7000</v>
      </c>
      <c r="E76">
        <v>189</v>
      </c>
      <c r="F76">
        <f>[1]!wallScanTrans(B76,G65,H65,I65,L65)+J65</f>
        <v>180.49583988456601</v>
      </c>
      <c r="G76">
        <f t="shared" si="1"/>
        <v>0.38264941412136644</v>
      </c>
    </row>
    <row r="77" spans="1:12">
      <c r="A77">
        <v>10</v>
      </c>
      <c r="B77">
        <v>-169.255</v>
      </c>
      <c r="C77">
        <v>32</v>
      </c>
      <c r="D77">
        <v>7000</v>
      </c>
      <c r="E77">
        <v>191</v>
      </c>
      <c r="F77">
        <f>[1]!wallScanTrans(B77,G65,H65,I65,L65)+J65</f>
        <v>180.49583988456601</v>
      </c>
      <c r="G77">
        <f t="shared" si="1"/>
        <v>0.57768261639096452</v>
      </c>
    </row>
    <row r="78" spans="1:12">
      <c r="A78">
        <v>11</v>
      </c>
      <c r="B78">
        <v>-169.31</v>
      </c>
      <c r="C78">
        <v>32</v>
      </c>
      <c r="D78">
        <v>7000</v>
      </c>
      <c r="E78">
        <v>207</v>
      </c>
      <c r="F78">
        <f>[1]!wallScanTrans(B78,G65,H65,I65,L65)+J65</f>
        <v>180.49583988456601</v>
      </c>
      <c r="G78">
        <f t="shared" si="1"/>
        <v>3.3935773112297678</v>
      </c>
    </row>
    <row r="79" spans="1:12">
      <c r="A79">
        <v>12</v>
      </c>
      <c r="B79">
        <v>-169.38499999999999</v>
      </c>
      <c r="C79">
        <v>33</v>
      </c>
      <c r="D79">
        <v>7000</v>
      </c>
      <c r="E79">
        <v>204</v>
      </c>
      <c r="F79">
        <f>[1]!wallScanTrans(B79,G65,H65,I65,L65)+J65</f>
        <v>180.49583988456601</v>
      </c>
      <c r="G79">
        <f t="shared" si="1"/>
        <v>2.7080663859409704</v>
      </c>
    </row>
    <row r="80" spans="1:12">
      <c r="A80">
        <v>13</v>
      </c>
      <c r="B80">
        <v>-169.45500000000001</v>
      </c>
      <c r="C80">
        <v>33</v>
      </c>
      <c r="D80">
        <v>7000</v>
      </c>
      <c r="E80">
        <v>179</v>
      </c>
      <c r="F80">
        <f>[1]!wallScanTrans(B80,G65,H65,I65,L65)+J65</f>
        <v>180.49583988456601</v>
      </c>
      <c r="G80">
        <f t="shared" si="1"/>
        <v>1.2500206481890805E-2</v>
      </c>
    </row>
    <row r="81" spans="1:7">
      <c r="A81">
        <v>14</v>
      </c>
      <c r="B81">
        <v>-169.52</v>
      </c>
      <c r="C81">
        <v>32</v>
      </c>
      <c r="D81">
        <v>7000</v>
      </c>
      <c r="E81">
        <v>172</v>
      </c>
      <c r="F81">
        <f>[1]!wallScanTrans(B81,G65,H65,I65,L65)+J65</f>
        <v>180.49583988456601</v>
      </c>
      <c r="G81">
        <f t="shared" si="1"/>
        <v>0.41964706595454992</v>
      </c>
    </row>
    <row r="82" spans="1:7">
      <c r="A82">
        <v>15</v>
      </c>
      <c r="B82">
        <v>-169.58</v>
      </c>
      <c r="C82">
        <v>32</v>
      </c>
      <c r="D82">
        <v>7000</v>
      </c>
      <c r="E82">
        <v>165</v>
      </c>
      <c r="F82">
        <f>[1]!wallScanTrans(B82,G65,H65,I65,L65)+J65</f>
        <v>180.42025508328788</v>
      </c>
      <c r="G82">
        <f t="shared" si="1"/>
        <v>1.4411167686888839</v>
      </c>
    </row>
    <row r="83" spans="1:7">
      <c r="A83">
        <v>16</v>
      </c>
      <c r="B83">
        <v>-169.65</v>
      </c>
      <c r="C83">
        <v>33</v>
      </c>
      <c r="D83">
        <v>7000</v>
      </c>
      <c r="E83">
        <v>171</v>
      </c>
      <c r="F83">
        <f>[1]!wallScanTrans(B83,G65,H65,I65,L65)+J65</f>
        <v>170.95270113370773</v>
      </c>
      <c r="G83">
        <f t="shared" si="1"/>
        <v>1.3082940073296232E-5</v>
      </c>
    </row>
    <row r="84" spans="1:7">
      <c r="A84">
        <v>17</v>
      </c>
      <c r="B84">
        <v>-169.70500000000001</v>
      </c>
      <c r="C84">
        <v>32</v>
      </c>
      <c r="D84">
        <v>7000</v>
      </c>
      <c r="E84">
        <v>147</v>
      </c>
      <c r="F84">
        <f>[1]!wallScanTrans(B84,G65,H65,I65,L65)+J65</f>
        <v>152.40150000467597</v>
      </c>
      <c r="G84">
        <f t="shared" si="1"/>
        <v>0.19847756667016644</v>
      </c>
    </row>
    <row r="85" spans="1:7">
      <c r="A85">
        <v>18</v>
      </c>
      <c r="B85">
        <v>-169.78</v>
      </c>
      <c r="C85">
        <v>32</v>
      </c>
      <c r="D85">
        <v>7000</v>
      </c>
      <c r="E85">
        <v>118</v>
      </c>
      <c r="F85">
        <f>[1]!wallScanTrans(B85,G65,H65,I65,L65)+J65</f>
        <v>112.13895450946029</v>
      </c>
      <c r="G85">
        <f t="shared" si="1"/>
        <v>0.29111740883199883</v>
      </c>
    </row>
    <row r="86" spans="1:7">
      <c r="A86">
        <v>19</v>
      </c>
      <c r="B86">
        <v>-169.845</v>
      </c>
      <c r="C86">
        <v>33</v>
      </c>
      <c r="D86">
        <v>7000</v>
      </c>
      <c r="E86">
        <v>83</v>
      </c>
      <c r="F86">
        <f>[1]!wallScanTrans(B86,G65,H65,I65,L65)+J65</f>
        <v>82.092087527567045</v>
      </c>
      <c r="G86">
        <f t="shared" si="1"/>
        <v>9.9313862361363921E-3</v>
      </c>
    </row>
    <row r="87" spans="1:7">
      <c r="A87">
        <v>20</v>
      </c>
      <c r="B87">
        <v>-169.905</v>
      </c>
      <c r="C87">
        <v>33</v>
      </c>
      <c r="D87">
        <v>7000</v>
      </c>
      <c r="E87">
        <v>61</v>
      </c>
      <c r="F87">
        <f>[1]!wallScanTrans(B87,G65,H65,I65,L65)+J65</f>
        <v>66.479145722261023</v>
      </c>
      <c r="G87">
        <f t="shared" si="1"/>
        <v>0.49214816140608642</v>
      </c>
    </row>
    <row r="88" spans="1:7">
      <c r="A88">
        <v>21</v>
      </c>
      <c r="B88">
        <v>-169.97499999999999</v>
      </c>
      <c r="C88">
        <v>32</v>
      </c>
      <c r="D88">
        <v>7000</v>
      </c>
      <c r="E88">
        <v>65</v>
      </c>
      <c r="F88">
        <f>[1]!wallScanTrans(B88,G65,H65,I65,L65)+J65</f>
        <v>62.357892101557908</v>
      </c>
      <c r="G88">
        <f t="shared" si="1"/>
        <v>0.10739590995400132</v>
      </c>
    </row>
    <row r="89" spans="1:7">
      <c r="A89">
        <v>22</v>
      </c>
      <c r="B89">
        <v>-170.04</v>
      </c>
      <c r="C89">
        <v>33</v>
      </c>
      <c r="D89">
        <v>7000</v>
      </c>
      <c r="E89">
        <v>67</v>
      </c>
      <c r="F89">
        <f>[1]!wallScanTrans(B89,G65,H65,I65,L65)+J65</f>
        <v>62.357892101557908</v>
      </c>
      <c r="G89">
        <f t="shared" si="1"/>
        <v>0.32162933941460375</v>
      </c>
    </row>
    <row r="90" spans="1:7">
      <c r="A90">
        <v>23</v>
      </c>
      <c r="B90">
        <v>-170.1</v>
      </c>
      <c r="C90">
        <v>32</v>
      </c>
      <c r="D90">
        <v>7000</v>
      </c>
      <c r="E90">
        <v>49</v>
      </c>
      <c r="F90">
        <f>[1]!wallScanTrans(B90,G65,H65,I65,L65)+J65</f>
        <v>62.357892101557908</v>
      </c>
      <c r="G90">
        <f t="shared" si="1"/>
        <v>3.6414955387114927</v>
      </c>
    </row>
    <row r="91" spans="1:7">
      <c r="A91">
        <v>24</v>
      </c>
      <c r="B91">
        <v>-170.16499999999999</v>
      </c>
      <c r="C91">
        <v>33</v>
      </c>
      <c r="D91">
        <v>7000</v>
      </c>
      <c r="E91">
        <v>70</v>
      </c>
      <c r="F91">
        <f>[1]!wallScanTrans(B91,G65,H65,I65,L65)+J65</f>
        <v>62.357892101557908</v>
      </c>
      <c r="G91">
        <f t="shared" si="1"/>
        <v>0.83431161616329996</v>
      </c>
    </row>
    <row r="92" spans="1:7">
      <c r="A92">
        <v>25</v>
      </c>
      <c r="B92">
        <v>-170.23</v>
      </c>
      <c r="C92">
        <v>32</v>
      </c>
      <c r="D92">
        <v>7000</v>
      </c>
      <c r="E92">
        <v>58</v>
      </c>
      <c r="F92">
        <f>[1]!wallScanTrans(B92,G65,H65,I65,L65)+J65</f>
        <v>62.357892101557908</v>
      </c>
      <c r="G92">
        <f t="shared" si="1"/>
        <v>0.32743488911760005</v>
      </c>
    </row>
    <row r="93" spans="1:7">
      <c r="A93">
        <v>26</v>
      </c>
      <c r="B93">
        <v>-170.29499999999999</v>
      </c>
      <c r="C93">
        <v>33</v>
      </c>
      <c r="D93">
        <v>7000</v>
      </c>
      <c r="E93">
        <v>58</v>
      </c>
      <c r="F93">
        <f>[1]!wallScanTrans(B93,G65,H65,I65,L65)+J65</f>
        <v>62.357892101557908</v>
      </c>
      <c r="G93">
        <f t="shared" si="1"/>
        <v>0.32743488911760005</v>
      </c>
    </row>
    <row r="94" spans="1:7">
      <c r="A94">
        <v>27</v>
      </c>
      <c r="B94">
        <v>-170.36</v>
      </c>
      <c r="C94">
        <v>33</v>
      </c>
      <c r="D94">
        <v>7000</v>
      </c>
      <c r="E94">
        <v>75</v>
      </c>
      <c r="F94">
        <f>[1]!wallScanTrans(B94,G65,H65,I65,L65)+J65</f>
        <v>62.357892101557908</v>
      </c>
      <c r="G94">
        <f t="shared" si="1"/>
        <v>2.1309718948780256</v>
      </c>
    </row>
    <row r="95" spans="1:7">
      <c r="A95">
        <v>28</v>
      </c>
      <c r="B95">
        <v>-170.42</v>
      </c>
      <c r="C95">
        <v>33</v>
      </c>
      <c r="D95">
        <v>7000</v>
      </c>
      <c r="E95">
        <v>57</v>
      </c>
      <c r="F95">
        <f>[1]!wallScanTrans(B95,G65,H65,I65,L65)+J65</f>
        <v>62.357892101557908</v>
      </c>
      <c r="G95">
        <f t="shared" si="1"/>
        <v>0.50363171529713369</v>
      </c>
    </row>
    <row r="96" spans="1:7">
      <c r="A96">
        <v>29</v>
      </c>
      <c r="B96">
        <v>-170.49</v>
      </c>
      <c r="C96">
        <v>33</v>
      </c>
      <c r="D96">
        <v>7000</v>
      </c>
      <c r="E96">
        <v>61</v>
      </c>
      <c r="F96">
        <f>[1]!wallScanTrans(B96,G65,H65,I65,L65)+J65</f>
        <v>62.357892101557908</v>
      </c>
      <c r="G96">
        <f t="shared" si="1"/>
        <v>3.0227392778251691E-2</v>
      </c>
    </row>
    <row r="97" spans="1:7">
      <c r="A97">
        <v>30</v>
      </c>
      <c r="B97">
        <v>-170.56</v>
      </c>
      <c r="C97">
        <v>33</v>
      </c>
      <c r="D97">
        <v>7000</v>
      </c>
      <c r="E97">
        <v>70</v>
      </c>
      <c r="F97">
        <f>[1]!wallScanTrans(B97,G65,H65,I65,L65)+J65</f>
        <v>62.357892101557908</v>
      </c>
      <c r="G97">
        <f t="shared" si="1"/>
        <v>0.83431161616329996</v>
      </c>
    </row>
    <row r="98" spans="1:7">
      <c r="A98">
        <v>31</v>
      </c>
      <c r="B98">
        <v>-170.625</v>
      </c>
      <c r="C98">
        <v>32</v>
      </c>
      <c r="D98">
        <v>7000</v>
      </c>
      <c r="E98">
        <v>58</v>
      </c>
      <c r="F98">
        <f>[1]!wallScanTrans(B98,G65,H65,I65,L65)+J65</f>
        <v>62.357892101557908</v>
      </c>
      <c r="G98">
        <f t="shared" si="1"/>
        <v>0.32743488911760005</v>
      </c>
    </row>
    <row r="99" spans="1:7">
      <c r="A99">
        <v>32</v>
      </c>
      <c r="B99">
        <v>-170.69</v>
      </c>
      <c r="C99">
        <v>33</v>
      </c>
      <c r="D99">
        <v>7000</v>
      </c>
      <c r="E99">
        <v>72</v>
      </c>
      <c r="F99">
        <f>[1]!wallScanTrans(B99,G65,H65,I65,L65)+J65</f>
        <v>62.357892101557908</v>
      </c>
      <c r="G99">
        <f t="shared" si="1"/>
        <v>1.2912533989611024</v>
      </c>
    </row>
    <row r="100" spans="1:7">
      <c r="A100">
        <v>33</v>
      </c>
      <c r="B100">
        <v>-170.755</v>
      </c>
      <c r="C100">
        <v>32</v>
      </c>
      <c r="D100">
        <v>7000</v>
      </c>
      <c r="E100">
        <v>65</v>
      </c>
      <c r="F100">
        <f>[1]!wallScanTrans(B100,G65,H65,I65,L65)+J65</f>
        <v>62.357892101557908</v>
      </c>
      <c r="G100">
        <f t="shared" si="1"/>
        <v>0.10739590995400132</v>
      </c>
    </row>
    <row r="101" spans="1:7">
      <c r="A101" t="s">
        <v>0</v>
      </c>
    </row>
    <row r="102" spans="1:7">
      <c r="A102" t="s">
        <v>0</v>
      </c>
    </row>
    <row r="103" spans="1:7">
      <c r="A103" t="s">
        <v>0</v>
      </c>
    </row>
    <row r="104" spans="1:7">
      <c r="A104" t="s">
        <v>0</v>
      </c>
    </row>
    <row r="105" spans="1:7">
      <c r="A105" t="s">
        <v>14</v>
      </c>
    </row>
    <row r="106" spans="1:7">
      <c r="A106" t="s">
        <v>2</v>
      </c>
    </row>
    <row r="107" spans="1:7">
      <c r="A107" t="s">
        <v>3</v>
      </c>
    </row>
    <row r="108" spans="1:7">
      <c r="A108" t="s">
        <v>4</v>
      </c>
    </row>
    <row r="109" spans="1:7">
      <c r="A109" t="s">
        <v>5</v>
      </c>
    </row>
    <row r="110" spans="1:7">
      <c r="A110" t="s">
        <v>6</v>
      </c>
    </row>
    <row r="111" spans="1:7">
      <c r="A111" t="s">
        <v>7</v>
      </c>
    </row>
    <row r="112" spans="1:7">
      <c r="A112" t="s">
        <v>15</v>
      </c>
    </row>
    <row r="113" spans="1:12">
      <c r="A113" t="s">
        <v>9</v>
      </c>
    </row>
    <row r="114" spans="1:12">
      <c r="A114" t="s">
        <v>10</v>
      </c>
      <c r="G114" t="s">
        <v>76</v>
      </c>
      <c r="H114" t="s">
        <v>77</v>
      </c>
      <c r="I114" t="s">
        <v>78</v>
      </c>
      <c r="J114" t="s">
        <v>79</v>
      </c>
      <c r="L114" t="s">
        <v>80</v>
      </c>
    </row>
    <row r="115" spans="1:12">
      <c r="A115" t="s">
        <v>11</v>
      </c>
      <c r="G115">
        <v>120.06494132982597</v>
      </c>
      <c r="H115">
        <v>-167.96993958345442</v>
      </c>
      <c r="I115">
        <v>0.27729755868849743</v>
      </c>
      <c r="J115">
        <v>60.789527251460356</v>
      </c>
      <c r="L115">
        <v>90</v>
      </c>
    </row>
    <row r="116" spans="1:12">
      <c r="A116" t="s">
        <v>0</v>
      </c>
    </row>
    <row r="117" spans="1:12">
      <c r="A117" t="s">
        <v>44</v>
      </c>
      <c r="B117" t="s">
        <v>36</v>
      </c>
      <c r="C117" t="s">
        <v>26</v>
      </c>
      <c r="D117" t="s">
        <v>43</v>
      </c>
      <c r="E117" t="s">
        <v>42</v>
      </c>
      <c r="F117" t="s">
        <v>81</v>
      </c>
      <c r="G117" t="s">
        <v>82</v>
      </c>
      <c r="H117" t="s">
        <v>83</v>
      </c>
    </row>
    <row r="118" spans="1:12">
      <c r="A118">
        <v>1</v>
      </c>
      <c r="B118">
        <v>-166.88</v>
      </c>
      <c r="C118">
        <v>33</v>
      </c>
      <c r="D118">
        <v>7000</v>
      </c>
      <c r="E118">
        <v>166</v>
      </c>
      <c r="F118">
        <f>[1]!wallScanTrans(B118,G115,H115,I115,L115)+J115</f>
        <v>180.85446858128631</v>
      </c>
      <c r="G118">
        <f>(F118-E118)^2/E118</f>
        <v>1.3292484146531458</v>
      </c>
      <c r="H118">
        <f>SUM(G118:G150)/(COUNT(G118:G150)-4)</f>
        <v>1.6650457463103403</v>
      </c>
    </row>
    <row r="119" spans="1:12">
      <c r="A119">
        <v>2</v>
      </c>
      <c r="B119">
        <v>-166.95</v>
      </c>
      <c r="C119">
        <v>32</v>
      </c>
      <c r="D119">
        <v>7000</v>
      </c>
      <c r="E119">
        <v>157</v>
      </c>
      <c r="F119">
        <f>[1]!wallScanTrans(B119,G115,H115,I115,L115)+J115</f>
        <v>180.85446858128631</v>
      </c>
      <c r="G119">
        <f t="shared" ref="G119:G150" si="2">(F119-E119)^2/E119</f>
        <v>3.6244310273603553</v>
      </c>
    </row>
    <row r="120" spans="1:12">
      <c r="A120">
        <v>3</v>
      </c>
      <c r="B120">
        <v>-167.02</v>
      </c>
      <c r="C120">
        <v>33</v>
      </c>
      <c r="D120">
        <v>7000</v>
      </c>
      <c r="E120">
        <v>165</v>
      </c>
      <c r="F120">
        <f>[1]!wallScanTrans(B120,G115,H115,I115,L115)+J115</f>
        <v>180.85446858128631</v>
      </c>
      <c r="G120">
        <f t="shared" si="2"/>
        <v>1.5234192363333019</v>
      </c>
    </row>
    <row r="121" spans="1:12">
      <c r="A121">
        <v>4</v>
      </c>
      <c r="B121">
        <v>-167.09</v>
      </c>
      <c r="C121">
        <v>33</v>
      </c>
      <c r="D121">
        <v>7000</v>
      </c>
      <c r="E121">
        <v>181</v>
      </c>
      <c r="F121">
        <f>[1]!wallScanTrans(B121,G115,H115,I115,L115)+J115</f>
        <v>180.85446858128631</v>
      </c>
      <c r="G121">
        <f t="shared" si="2"/>
        <v>1.1701322559568353E-4</v>
      </c>
    </row>
    <row r="122" spans="1:12">
      <c r="A122">
        <v>5</v>
      </c>
      <c r="B122">
        <v>-167.155</v>
      </c>
      <c r="C122">
        <v>33</v>
      </c>
      <c r="D122">
        <v>7000</v>
      </c>
      <c r="E122">
        <v>194</v>
      </c>
      <c r="F122">
        <f>[1]!wallScanTrans(B122,G115,H115,I115,L115)+J115</f>
        <v>180.85446858128631</v>
      </c>
      <c r="G122">
        <f t="shared" si="2"/>
        <v>0.89074740350715831</v>
      </c>
    </row>
    <row r="123" spans="1:12">
      <c r="A123">
        <v>6</v>
      </c>
      <c r="B123">
        <v>-167.21</v>
      </c>
      <c r="C123">
        <v>33</v>
      </c>
      <c r="D123">
        <v>7000</v>
      </c>
      <c r="E123">
        <v>199</v>
      </c>
      <c r="F123">
        <f>[1]!wallScanTrans(B123,G115,H115,I115,L115)+J115</f>
        <v>180.85446858128631</v>
      </c>
      <c r="G123">
        <f t="shared" si="2"/>
        <v>1.6545744244599276</v>
      </c>
    </row>
    <row r="124" spans="1:12">
      <c r="A124">
        <v>7</v>
      </c>
      <c r="B124">
        <v>-167.27500000000001</v>
      </c>
      <c r="C124">
        <v>33</v>
      </c>
      <c r="D124">
        <v>7000</v>
      </c>
      <c r="E124">
        <v>184</v>
      </c>
      <c r="F124">
        <f>[1]!wallScanTrans(B124,G115,H115,I115,L115)+J115</f>
        <v>180.85446858128631</v>
      </c>
      <c r="G124">
        <f t="shared" si="2"/>
        <v>5.3773738620189922E-2</v>
      </c>
    </row>
    <row r="125" spans="1:12">
      <c r="A125">
        <v>8</v>
      </c>
      <c r="B125">
        <v>-167.35499999999999</v>
      </c>
      <c r="C125">
        <v>33</v>
      </c>
      <c r="D125">
        <v>7000</v>
      </c>
      <c r="E125">
        <v>173</v>
      </c>
      <c r="F125">
        <f>[1]!wallScanTrans(B125,G115,H115,I115,L115)+J115</f>
        <v>180.85446858128631</v>
      </c>
      <c r="G125">
        <f t="shared" si="2"/>
        <v>0.35660506759776772</v>
      </c>
    </row>
    <row r="126" spans="1:12">
      <c r="A126">
        <v>9</v>
      </c>
      <c r="B126">
        <v>-167.41499999999999</v>
      </c>
      <c r="C126">
        <v>33</v>
      </c>
      <c r="D126">
        <v>7000</v>
      </c>
      <c r="E126">
        <v>172</v>
      </c>
      <c r="F126">
        <f>[1]!wallScanTrans(B126,G115,H115,I115,L115)+J115</f>
        <v>180.85446858128631</v>
      </c>
      <c r="G126">
        <f t="shared" si="2"/>
        <v>0.45582333637782818</v>
      </c>
    </row>
    <row r="127" spans="1:12">
      <c r="A127">
        <v>10</v>
      </c>
      <c r="B127">
        <v>-167.48500000000001</v>
      </c>
      <c r="C127">
        <v>34</v>
      </c>
      <c r="D127">
        <v>7000</v>
      </c>
      <c r="E127">
        <v>172</v>
      </c>
      <c r="F127">
        <f>[1]!wallScanTrans(B127,G115,H115,I115,L115)+J115</f>
        <v>180.85446858128631</v>
      </c>
      <c r="G127">
        <f t="shared" si="2"/>
        <v>0.45582333637782818</v>
      </c>
    </row>
    <row r="128" spans="1:12">
      <c r="A128">
        <v>11</v>
      </c>
      <c r="B128">
        <v>-167.55</v>
      </c>
      <c r="C128">
        <v>33</v>
      </c>
      <c r="D128">
        <v>7000</v>
      </c>
      <c r="E128">
        <v>189</v>
      </c>
      <c r="F128">
        <f>[1]!wallScanTrans(B128,G115,H115,I115,L115)+J115</f>
        <v>180.85446858128631</v>
      </c>
      <c r="G128">
        <f t="shared" si="2"/>
        <v>0.35105651901191443</v>
      </c>
    </row>
    <row r="129" spans="1:7">
      <c r="A129">
        <v>12</v>
      </c>
      <c r="B129">
        <v>-167.61</v>
      </c>
      <c r="C129">
        <v>32</v>
      </c>
      <c r="D129">
        <v>7000</v>
      </c>
      <c r="E129">
        <v>206</v>
      </c>
      <c r="F129">
        <f>[1]!wallScanTrans(B129,G115,H115,I115,L115)+J115</f>
        <v>180.85446858128631</v>
      </c>
      <c r="G129">
        <f t="shared" si="2"/>
        <v>3.0694065549976561</v>
      </c>
    </row>
    <row r="130" spans="1:7">
      <c r="A130">
        <v>13</v>
      </c>
      <c r="B130">
        <v>-167.67</v>
      </c>
      <c r="C130">
        <v>32</v>
      </c>
      <c r="D130">
        <v>7000</v>
      </c>
      <c r="E130">
        <v>190</v>
      </c>
      <c r="F130">
        <f>[1]!wallScanTrans(B130,G115,H115,I115,L115)+J115</f>
        <v>180.85446858128631</v>
      </c>
      <c r="G130">
        <f t="shared" si="2"/>
        <v>0.44021444700357476</v>
      </c>
    </row>
    <row r="131" spans="1:7">
      <c r="A131">
        <v>14</v>
      </c>
      <c r="B131">
        <v>-167.74</v>
      </c>
      <c r="C131">
        <v>33</v>
      </c>
      <c r="D131">
        <v>7000</v>
      </c>
      <c r="E131">
        <v>182</v>
      </c>
      <c r="F131">
        <f>[1]!wallScanTrans(B131,G115,H115,I115,L115)+J115</f>
        <v>180.85446858128631</v>
      </c>
      <c r="G131">
        <f t="shared" si="2"/>
        <v>7.2101221497812874E-3</v>
      </c>
    </row>
    <row r="132" spans="1:7">
      <c r="A132">
        <v>15</v>
      </c>
      <c r="B132">
        <v>-167.8</v>
      </c>
      <c r="C132">
        <v>33</v>
      </c>
      <c r="D132">
        <v>7000</v>
      </c>
      <c r="E132">
        <v>188</v>
      </c>
      <c r="F132">
        <f>[1]!wallScanTrans(B132,G115,H115,I115,L115)+J115</f>
        <v>179.78758907190814</v>
      </c>
      <c r="G132">
        <f t="shared" si="2"/>
        <v>0.35874304921192846</v>
      </c>
    </row>
    <row r="133" spans="1:7">
      <c r="A133">
        <v>16</v>
      </c>
      <c r="B133">
        <v>-167.87</v>
      </c>
      <c r="C133">
        <v>33</v>
      </c>
      <c r="D133">
        <v>7000</v>
      </c>
      <c r="E133">
        <v>185</v>
      </c>
      <c r="F133">
        <f>[1]!wallScanTrans(B133,G115,H115,I115,L115)+J115</f>
        <v>166.42245455793582</v>
      </c>
      <c r="G133">
        <f t="shared" si="2"/>
        <v>1.8655415927132948</v>
      </c>
    </row>
    <row r="134" spans="1:7">
      <c r="A134">
        <v>17</v>
      </c>
      <c r="B134">
        <v>-167.93</v>
      </c>
      <c r="C134">
        <v>32</v>
      </c>
      <c r="D134">
        <v>7000</v>
      </c>
      <c r="E134">
        <v>144</v>
      </c>
      <c r="F134">
        <f>[1]!wallScanTrans(B134,G115,H115,I115,L115)+J115</f>
        <v>142.78742605954955</v>
      </c>
      <c r="G134">
        <f t="shared" si="2"/>
        <v>1.0210663618469042E-2</v>
      </c>
    </row>
    <row r="135" spans="1:7">
      <c r="A135">
        <v>18</v>
      </c>
      <c r="B135">
        <v>-167.99</v>
      </c>
      <c r="C135">
        <v>33</v>
      </c>
      <c r="D135">
        <v>7000</v>
      </c>
      <c r="E135">
        <v>94</v>
      </c>
      <c r="F135">
        <f>[1]!wallScanTrans(B135,G115,H115,I115,L115)+J115</f>
        <v>109.16676708044891</v>
      </c>
      <c r="G135">
        <f t="shared" si="2"/>
        <v>2.4471364220488154</v>
      </c>
    </row>
    <row r="136" spans="1:7">
      <c r="A136">
        <v>19</v>
      </c>
      <c r="B136">
        <v>-168.05500000000001</v>
      </c>
      <c r="C136">
        <v>33</v>
      </c>
      <c r="D136">
        <v>7000</v>
      </c>
      <c r="E136">
        <v>88</v>
      </c>
      <c r="F136">
        <f>[1]!wallScanTrans(B136,G115,H115,I115,L115)+J115</f>
        <v>80.034414027878924</v>
      </c>
      <c r="G136">
        <f t="shared" si="2"/>
        <v>0.72102908953695533</v>
      </c>
    </row>
    <row r="137" spans="1:7">
      <c r="A137">
        <v>20</v>
      </c>
      <c r="B137">
        <v>-168.12</v>
      </c>
      <c r="C137">
        <v>33</v>
      </c>
      <c r="D137">
        <v>7000</v>
      </c>
      <c r="E137">
        <v>74</v>
      </c>
      <c r="F137">
        <f>[1]!wallScanTrans(B137,G115,H115,I115,L115)+J115</f>
        <v>64.09619313320286</v>
      </c>
      <c r="G137">
        <f t="shared" si="2"/>
        <v>1.3254782493894348</v>
      </c>
    </row>
    <row r="138" spans="1:7">
      <c r="A138">
        <v>21</v>
      </c>
      <c r="B138">
        <v>-168.185</v>
      </c>
      <c r="C138">
        <v>33</v>
      </c>
      <c r="D138">
        <v>7000</v>
      </c>
      <c r="E138">
        <v>85</v>
      </c>
      <c r="F138">
        <f>[1]!wallScanTrans(B138,G115,H115,I115,L115)+J115</f>
        <v>60.789527251460356</v>
      </c>
      <c r="G138">
        <f t="shared" si="2"/>
        <v>6.8958469495033032</v>
      </c>
    </row>
    <row r="139" spans="1:7">
      <c r="A139">
        <v>22</v>
      </c>
      <c r="B139">
        <v>-168.26</v>
      </c>
      <c r="C139">
        <v>32</v>
      </c>
      <c r="D139">
        <v>7000</v>
      </c>
      <c r="E139">
        <v>68</v>
      </c>
      <c r="F139">
        <f>[1]!wallScanTrans(B139,G115,H115,I115,L115)+J115</f>
        <v>60.789527251460356</v>
      </c>
      <c r="G139">
        <f t="shared" si="2"/>
        <v>0.76457231260930658</v>
      </c>
    </row>
    <row r="140" spans="1:7">
      <c r="A140">
        <v>23</v>
      </c>
      <c r="B140">
        <v>-168.315</v>
      </c>
      <c r="C140">
        <v>32</v>
      </c>
      <c r="D140">
        <v>7000</v>
      </c>
      <c r="E140">
        <v>60</v>
      </c>
      <c r="F140">
        <f>[1]!wallScanTrans(B140,G115,H115,I115,L115)+J115</f>
        <v>60.789527251460356</v>
      </c>
      <c r="G140">
        <f t="shared" si="2"/>
        <v>1.0389221346642408E-2</v>
      </c>
    </row>
    <row r="141" spans="1:7">
      <c r="A141">
        <v>24</v>
      </c>
      <c r="B141">
        <v>-168.38499999999999</v>
      </c>
      <c r="C141">
        <v>33</v>
      </c>
      <c r="D141">
        <v>7000</v>
      </c>
      <c r="E141">
        <v>62</v>
      </c>
      <c r="F141">
        <f>[1]!wallScanTrans(B141,G115,H115,I115,L115)+J115</f>
        <v>60.789527251460356</v>
      </c>
      <c r="G141">
        <f t="shared" si="2"/>
        <v>2.3632972176727739E-2</v>
      </c>
    </row>
    <row r="142" spans="1:7">
      <c r="A142">
        <v>25</v>
      </c>
      <c r="B142">
        <v>-168.45</v>
      </c>
      <c r="C142">
        <v>33</v>
      </c>
      <c r="D142">
        <v>7000</v>
      </c>
      <c r="E142">
        <v>52</v>
      </c>
      <c r="F142">
        <f>[1]!wallScanTrans(B142,G115,H115,I115,L115)+J115</f>
        <v>60.789527251460356</v>
      </c>
      <c r="G142">
        <f t="shared" si="2"/>
        <v>1.4856882558493123</v>
      </c>
    </row>
    <row r="143" spans="1:7">
      <c r="A143">
        <v>26</v>
      </c>
      <c r="B143">
        <v>-168.52500000000001</v>
      </c>
      <c r="C143">
        <v>33</v>
      </c>
      <c r="D143">
        <v>7000</v>
      </c>
      <c r="E143">
        <v>63</v>
      </c>
      <c r="F143">
        <f>[1]!wallScanTrans(B143,G115,H115,I115,L115)+J115</f>
        <v>60.789527251460356</v>
      </c>
      <c r="G143">
        <f t="shared" si="2"/>
        <v>7.7558567810101703E-2</v>
      </c>
    </row>
    <row r="144" spans="1:7">
      <c r="A144">
        <v>27</v>
      </c>
      <c r="B144">
        <v>-168.58500000000001</v>
      </c>
      <c r="C144">
        <v>33</v>
      </c>
      <c r="D144">
        <v>7000</v>
      </c>
      <c r="E144">
        <v>76</v>
      </c>
      <c r="F144">
        <f>[1]!wallScanTrans(B144,G115,H115,I115,L115)+J115</f>
        <v>60.789527251460356</v>
      </c>
      <c r="G144">
        <f t="shared" si="2"/>
        <v>3.044190542553515</v>
      </c>
    </row>
    <row r="145" spans="1:7">
      <c r="A145">
        <v>28</v>
      </c>
      <c r="B145">
        <v>-168.655</v>
      </c>
      <c r="C145">
        <v>32</v>
      </c>
      <c r="D145">
        <v>7000</v>
      </c>
      <c r="E145">
        <v>73</v>
      </c>
      <c r="F145">
        <f>[1]!wallScanTrans(B145,G115,H115,I115,L115)+J115</f>
        <v>60.789527251460356</v>
      </c>
      <c r="G145">
        <f t="shared" si="2"/>
        <v>2.0424060923675245</v>
      </c>
    </row>
    <row r="146" spans="1:7">
      <c r="A146">
        <v>29</v>
      </c>
      <c r="B146">
        <v>-168.72</v>
      </c>
      <c r="C146">
        <v>32</v>
      </c>
      <c r="D146">
        <v>7000</v>
      </c>
      <c r="E146">
        <v>45</v>
      </c>
      <c r="F146">
        <f>[1]!wallScanTrans(B146,G115,H115,I115,L115)+J115</f>
        <v>60.789527251460356</v>
      </c>
      <c r="G146">
        <f t="shared" si="2"/>
        <v>5.5402037961024275</v>
      </c>
    </row>
    <row r="147" spans="1:7">
      <c r="A147">
        <v>30</v>
      </c>
      <c r="B147">
        <v>-168.785</v>
      </c>
      <c r="C147">
        <v>33</v>
      </c>
      <c r="D147">
        <v>7000</v>
      </c>
      <c r="E147">
        <v>59</v>
      </c>
      <c r="F147">
        <f>[1]!wallScanTrans(B147,G115,H115,I115,L115)+J115</f>
        <v>60.789527251460356</v>
      </c>
      <c r="G147">
        <f t="shared" si="2"/>
        <v>5.4278098029139951E-2</v>
      </c>
    </row>
    <row r="148" spans="1:7">
      <c r="A148">
        <v>31</v>
      </c>
      <c r="B148">
        <v>-168.84</v>
      </c>
      <c r="C148">
        <v>33</v>
      </c>
      <c r="D148">
        <v>7000</v>
      </c>
      <c r="E148">
        <v>43</v>
      </c>
      <c r="F148">
        <f>[1]!wallScanTrans(B148,G115,H115,I115,L115)+J115</f>
        <v>60.789527251460356</v>
      </c>
      <c r="G148">
        <f t="shared" si="2"/>
        <v>7.3597041821035036</v>
      </c>
    </row>
    <row r="149" spans="1:7">
      <c r="A149">
        <v>32</v>
      </c>
      <c r="B149">
        <v>-168.91</v>
      </c>
      <c r="C149">
        <v>33</v>
      </c>
      <c r="D149">
        <v>7000</v>
      </c>
      <c r="E149">
        <v>62</v>
      </c>
      <c r="F149">
        <f>[1]!wallScanTrans(B149,G115,H115,I115,L115)+J115</f>
        <v>60.789527251460356</v>
      </c>
      <c r="G149">
        <f t="shared" si="2"/>
        <v>2.3632972176727739E-2</v>
      </c>
    </row>
    <row r="150" spans="1:7">
      <c r="A150">
        <v>33</v>
      </c>
      <c r="B150">
        <v>-168.97499999999999</v>
      </c>
      <c r="C150">
        <v>33</v>
      </c>
      <c r="D150">
        <v>7000</v>
      </c>
      <c r="E150">
        <v>62</v>
      </c>
      <c r="F150">
        <f>[1]!wallScanTrans(B150,G115,H115,I115,L115)+J115</f>
        <v>60.789527251460356</v>
      </c>
      <c r="G150">
        <f t="shared" si="2"/>
        <v>2.3632972176727739E-2</v>
      </c>
    </row>
    <row r="151" spans="1:7">
      <c r="A151" t="s">
        <v>0</v>
      </c>
    </row>
    <row r="152" spans="1:7">
      <c r="A152" t="s">
        <v>0</v>
      </c>
    </row>
    <row r="153" spans="1:7">
      <c r="A153" t="s">
        <v>0</v>
      </c>
    </row>
    <row r="154" spans="1:7">
      <c r="A154" t="s">
        <v>0</v>
      </c>
    </row>
    <row r="155" spans="1:7">
      <c r="A155" t="s">
        <v>16</v>
      </c>
    </row>
    <row r="156" spans="1:7">
      <c r="A156" t="s">
        <v>2</v>
      </c>
    </row>
    <row r="157" spans="1:7">
      <c r="A157" t="s">
        <v>3</v>
      </c>
    </row>
    <row r="158" spans="1:7">
      <c r="A158" t="s">
        <v>4</v>
      </c>
    </row>
    <row r="159" spans="1:7">
      <c r="A159" t="s">
        <v>5</v>
      </c>
    </row>
    <row r="160" spans="1:7">
      <c r="A160" t="s">
        <v>6</v>
      </c>
    </row>
    <row r="161" spans="1:12">
      <c r="A161" t="s">
        <v>7</v>
      </c>
    </row>
    <row r="162" spans="1:12">
      <c r="A162" t="s">
        <v>17</v>
      </c>
    </row>
    <row r="163" spans="1:12">
      <c r="A163" t="s">
        <v>9</v>
      </c>
    </row>
    <row r="164" spans="1:12">
      <c r="A164" t="s">
        <v>10</v>
      </c>
      <c r="G164" t="s">
        <v>76</v>
      </c>
      <c r="H164" t="s">
        <v>77</v>
      </c>
      <c r="I164" t="s">
        <v>78</v>
      </c>
      <c r="J164" t="s">
        <v>79</v>
      </c>
      <c r="L164" t="s">
        <v>80</v>
      </c>
    </row>
    <row r="165" spans="1:12">
      <c r="A165" t="s">
        <v>11</v>
      </c>
      <c r="G165">
        <v>121.99336109171965</v>
      </c>
      <c r="H165">
        <v>-168.76297552815049</v>
      </c>
      <c r="I165">
        <v>0.45954439993229684</v>
      </c>
      <c r="J165">
        <v>60.626155706123285</v>
      </c>
      <c r="L165">
        <v>90</v>
      </c>
    </row>
    <row r="166" spans="1:12">
      <c r="A166" t="s">
        <v>0</v>
      </c>
    </row>
    <row r="167" spans="1:12">
      <c r="A167" t="s">
        <v>44</v>
      </c>
      <c r="B167" t="s">
        <v>36</v>
      </c>
      <c r="C167" t="s">
        <v>26</v>
      </c>
      <c r="D167" t="s">
        <v>43</v>
      </c>
      <c r="E167" t="s">
        <v>42</v>
      </c>
      <c r="F167" t="s">
        <v>81</v>
      </c>
      <c r="G167" t="s">
        <v>82</v>
      </c>
      <c r="H167" t="s">
        <v>83</v>
      </c>
    </row>
    <row r="168" spans="1:12">
      <c r="A168">
        <v>1</v>
      </c>
      <c r="B168">
        <v>-167.73500000000001</v>
      </c>
      <c r="C168">
        <v>33</v>
      </c>
      <c r="D168">
        <v>7000</v>
      </c>
      <c r="E168">
        <v>181</v>
      </c>
      <c r="F168">
        <f>[1]!wallScanTrans(B168,G165,H165,I165,L165)+J165</f>
        <v>182.61951679784295</v>
      </c>
      <c r="G168">
        <f>(F168-E168)^2/E168</f>
        <v>1.4490799218207052E-2</v>
      </c>
      <c r="H168">
        <f>SUM(G168:G200)/(COUNT(G168:G200)-4)</f>
        <v>1.2196292314462647</v>
      </c>
    </row>
    <row r="169" spans="1:12">
      <c r="A169">
        <v>2</v>
      </c>
      <c r="B169">
        <v>-167.80500000000001</v>
      </c>
      <c r="C169">
        <v>32</v>
      </c>
      <c r="D169">
        <v>7000</v>
      </c>
      <c r="E169">
        <v>189</v>
      </c>
      <c r="F169">
        <f>[1]!wallScanTrans(B169,G165,H165,I165,L165)+J165</f>
        <v>182.61951679784295</v>
      </c>
      <c r="G169">
        <f t="shared" ref="G169:G200" si="3">(F169-E169)^2/E169</f>
        <v>0.21539981953972651</v>
      </c>
    </row>
    <row r="170" spans="1:12">
      <c r="A170">
        <v>3</v>
      </c>
      <c r="B170">
        <v>-167.86</v>
      </c>
      <c r="C170">
        <v>33</v>
      </c>
      <c r="D170">
        <v>7000</v>
      </c>
      <c r="E170">
        <v>167</v>
      </c>
      <c r="F170">
        <f>[1]!wallScanTrans(B170,G165,H165,I165,L165)+J165</f>
        <v>182.61951679784295</v>
      </c>
      <c r="G170">
        <f t="shared" si="3"/>
        <v>1.4608940419047785</v>
      </c>
    </row>
    <row r="171" spans="1:12">
      <c r="A171">
        <v>4</v>
      </c>
      <c r="B171">
        <v>-167.94</v>
      </c>
      <c r="C171">
        <v>33</v>
      </c>
      <c r="D171">
        <v>7000</v>
      </c>
      <c r="E171">
        <v>168</v>
      </c>
      <c r="F171">
        <f>[1]!wallScanTrans(B171,G165,H165,I165,L165)+J165</f>
        <v>182.61951679784295</v>
      </c>
      <c r="G171">
        <f t="shared" si="3"/>
        <v>1.2722039964429293</v>
      </c>
    </row>
    <row r="172" spans="1:12">
      <c r="A172">
        <v>5</v>
      </c>
      <c r="B172">
        <v>-167.99</v>
      </c>
      <c r="C172">
        <v>32</v>
      </c>
      <c r="D172">
        <v>7000</v>
      </c>
      <c r="E172">
        <v>179</v>
      </c>
      <c r="F172">
        <f>[1]!wallScanTrans(B172,G165,H165,I165,L165)+J165</f>
        <v>182.61951679784295</v>
      </c>
      <c r="G172">
        <f t="shared" si="3"/>
        <v>7.3189395809314342E-2</v>
      </c>
    </row>
    <row r="173" spans="1:12">
      <c r="A173">
        <v>6</v>
      </c>
      <c r="B173">
        <v>-168.05500000000001</v>
      </c>
      <c r="C173">
        <v>33</v>
      </c>
      <c r="D173">
        <v>7000</v>
      </c>
      <c r="E173">
        <v>174</v>
      </c>
      <c r="F173">
        <f>[1]!wallScanTrans(B173,G165,H165,I165,L165)+J165</f>
        <v>182.61951679784295</v>
      </c>
      <c r="G173">
        <f t="shared" si="3"/>
        <v>0.42698890705917675</v>
      </c>
    </row>
    <row r="174" spans="1:12">
      <c r="A174">
        <v>7</v>
      </c>
      <c r="B174">
        <v>-168.125</v>
      </c>
      <c r="C174">
        <v>33</v>
      </c>
      <c r="D174">
        <v>7000</v>
      </c>
      <c r="E174">
        <v>177</v>
      </c>
      <c r="F174">
        <f>[1]!wallScanTrans(B174,G165,H165,I165,L165)+J165</f>
        <v>182.61951679784295</v>
      </c>
      <c r="G174">
        <f t="shared" si="3"/>
        <v>0.1784122544702772</v>
      </c>
    </row>
    <row r="175" spans="1:12">
      <c r="A175">
        <v>8</v>
      </c>
      <c r="B175">
        <v>-168.19499999999999</v>
      </c>
      <c r="C175">
        <v>33</v>
      </c>
      <c r="D175">
        <v>7000</v>
      </c>
      <c r="E175">
        <v>202</v>
      </c>
      <c r="F175">
        <f>[1]!wallScanTrans(B175,G165,H165,I165,L165)+J165</f>
        <v>182.61951679784295</v>
      </c>
      <c r="G175">
        <f t="shared" si="3"/>
        <v>1.8594214314311468</v>
      </c>
    </row>
    <row r="176" spans="1:12">
      <c r="A176">
        <v>9</v>
      </c>
      <c r="B176">
        <v>-168.26499999999999</v>
      </c>
      <c r="C176">
        <v>32</v>
      </c>
      <c r="D176">
        <v>7000</v>
      </c>
      <c r="E176">
        <v>186</v>
      </c>
      <c r="F176">
        <f>[1]!wallScanTrans(B176,G165,H165,I165,L165)+J165</f>
        <v>182.61951679784295</v>
      </c>
      <c r="G176">
        <f t="shared" si="3"/>
        <v>6.1439068172397825E-2</v>
      </c>
    </row>
    <row r="177" spans="1:7">
      <c r="A177">
        <v>10</v>
      </c>
      <c r="B177">
        <v>-168.33</v>
      </c>
      <c r="C177">
        <v>33</v>
      </c>
      <c r="D177">
        <v>7000</v>
      </c>
      <c r="E177">
        <v>214</v>
      </c>
      <c r="F177">
        <f>[1]!wallScanTrans(B177,G165,H165,I165,L165)+J165</f>
        <v>182.61951679784295</v>
      </c>
      <c r="G177">
        <f t="shared" si="3"/>
        <v>4.6015641401909386</v>
      </c>
    </row>
    <row r="178" spans="1:7">
      <c r="A178">
        <v>11</v>
      </c>
      <c r="B178">
        <v>-168.38</v>
      </c>
      <c r="C178">
        <v>32</v>
      </c>
      <c r="D178">
        <v>7000</v>
      </c>
      <c r="E178">
        <v>193</v>
      </c>
      <c r="F178">
        <f>[1]!wallScanTrans(B178,G165,H165,I165,L165)+J165</f>
        <v>182.61951679784295</v>
      </c>
      <c r="G178">
        <f t="shared" si="3"/>
        <v>0.55831311663349592</v>
      </c>
    </row>
    <row r="179" spans="1:7">
      <c r="A179">
        <v>12</v>
      </c>
      <c r="B179">
        <v>-168.44499999999999</v>
      </c>
      <c r="C179">
        <v>32</v>
      </c>
      <c r="D179">
        <v>7000</v>
      </c>
      <c r="E179">
        <v>175</v>
      </c>
      <c r="F179">
        <f>[1]!wallScanTrans(B179,G165,H165,I165,L165)+J165</f>
        <v>182.5914414337031</v>
      </c>
      <c r="G179">
        <f t="shared" si="3"/>
        <v>0.32931418880768065</v>
      </c>
    </row>
    <row r="180" spans="1:7">
      <c r="A180">
        <v>13</v>
      </c>
      <c r="B180">
        <v>-168.52500000000001</v>
      </c>
      <c r="C180">
        <v>33</v>
      </c>
      <c r="D180">
        <v>7000</v>
      </c>
      <c r="E180">
        <v>171</v>
      </c>
      <c r="F180">
        <f>[1]!wallScanTrans(B180,G165,H165,I165,L165)+J165</f>
        <v>178.24998910807659</v>
      </c>
      <c r="G180">
        <f t="shared" si="3"/>
        <v>0.30738211735221754</v>
      </c>
    </row>
    <row r="181" spans="1:7">
      <c r="A181">
        <v>14</v>
      </c>
      <c r="B181">
        <v>-168.58500000000001</v>
      </c>
      <c r="C181">
        <v>32</v>
      </c>
      <c r="D181">
        <v>7000</v>
      </c>
      <c r="E181">
        <v>188</v>
      </c>
      <c r="F181">
        <f>[1]!wallScanTrans(B181,G165,H165,I165,L165)+J165</f>
        <v>170.14145592228186</v>
      </c>
      <c r="G181">
        <f t="shared" si="3"/>
        <v>1.6964233860414972</v>
      </c>
    </row>
    <row r="182" spans="1:7">
      <c r="A182">
        <v>15</v>
      </c>
      <c r="B182">
        <v>-168.655</v>
      </c>
      <c r="C182">
        <v>32</v>
      </c>
      <c r="D182">
        <v>7000</v>
      </c>
      <c r="E182">
        <v>145</v>
      </c>
      <c r="F182">
        <f>[1]!wallScanTrans(B182,G165,H165,I165,L165)+J165</f>
        <v>155.42468626881748</v>
      </c>
      <c r="G182">
        <f t="shared" si="3"/>
        <v>0.74947644002256375</v>
      </c>
    </row>
    <row r="183" spans="1:7">
      <c r="A183">
        <v>16</v>
      </c>
      <c r="B183">
        <v>-168.72</v>
      </c>
      <c r="C183">
        <v>33</v>
      </c>
      <c r="D183">
        <v>7000</v>
      </c>
      <c r="E183">
        <v>126</v>
      </c>
      <c r="F183">
        <f>[1]!wallScanTrans(B183,G165,H165,I165,L165)+J165</f>
        <v>136.69004354449112</v>
      </c>
      <c r="G183">
        <f t="shared" si="3"/>
        <v>0.9069605633580653</v>
      </c>
    </row>
    <row r="184" spans="1:7">
      <c r="A184">
        <v>17</v>
      </c>
      <c r="B184">
        <v>-168.78</v>
      </c>
      <c r="C184">
        <v>32</v>
      </c>
      <c r="D184">
        <v>7000</v>
      </c>
      <c r="E184">
        <v>130</v>
      </c>
      <c r="F184">
        <f>[1]!wallScanTrans(B184,G165,H165,I165,L165)+J165</f>
        <v>115.3988443444843</v>
      </c>
      <c r="G184">
        <f t="shared" si="3"/>
        <v>1.6399518959738308</v>
      </c>
    </row>
    <row r="185" spans="1:7">
      <c r="A185">
        <v>18</v>
      </c>
      <c r="B185">
        <v>-168.84</v>
      </c>
      <c r="C185">
        <v>33</v>
      </c>
      <c r="D185">
        <v>7000</v>
      </c>
      <c r="E185">
        <v>96</v>
      </c>
      <c r="F185">
        <f>[1]!wallScanTrans(B185,G165,H165,I165,L165)+J165</f>
        <v>96.133082901007896</v>
      </c>
      <c r="G185">
        <f t="shared" si="3"/>
        <v>1.844901931320561E-4</v>
      </c>
    </row>
    <row r="186" spans="1:7">
      <c r="A186">
        <v>19</v>
      </c>
      <c r="B186">
        <v>-168.91</v>
      </c>
      <c r="C186">
        <v>33</v>
      </c>
      <c r="D186">
        <v>7000</v>
      </c>
      <c r="E186">
        <v>88</v>
      </c>
      <c r="F186">
        <f>[1]!wallScanTrans(B186,G165,H165,I165,L165)+J165</f>
        <v>78.913175486993552</v>
      </c>
      <c r="G186">
        <f t="shared" si="3"/>
        <v>0.9382997696610782</v>
      </c>
    </row>
    <row r="187" spans="1:7">
      <c r="A187">
        <v>20</v>
      </c>
      <c r="B187">
        <v>-168.97499999999999</v>
      </c>
      <c r="C187">
        <v>33</v>
      </c>
      <c r="D187">
        <v>7000</v>
      </c>
      <c r="E187">
        <v>54</v>
      </c>
      <c r="F187">
        <f>[1]!wallScanTrans(B187,G165,H165,I165,L165)+J165</f>
        <v>67.992332362945007</v>
      </c>
      <c r="G187">
        <f t="shared" si="3"/>
        <v>3.6256549065762624</v>
      </c>
    </row>
    <row r="188" spans="1:7">
      <c r="A188">
        <v>21</v>
      </c>
      <c r="B188">
        <v>-169.04499999999999</v>
      </c>
      <c r="C188">
        <v>32</v>
      </c>
      <c r="D188">
        <v>7000</v>
      </c>
      <c r="E188">
        <v>72</v>
      </c>
      <c r="F188">
        <f>[1]!wallScanTrans(B188,G165,H165,I165,L165)+J165</f>
        <v>61.69042381747164</v>
      </c>
      <c r="G188">
        <f t="shared" si="3"/>
        <v>1.4762133481021673</v>
      </c>
    </row>
    <row r="189" spans="1:7">
      <c r="A189">
        <v>22</v>
      </c>
      <c r="B189">
        <v>-169.10499999999999</v>
      </c>
      <c r="C189">
        <v>33</v>
      </c>
      <c r="D189">
        <v>7000</v>
      </c>
      <c r="E189">
        <v>61</v>
      </c>
      <c r="F189">
        <f>[1]!wallScanTrans(B189,G165,H165,I165,L165)+J165</f>
        <v>60.626155706123285</v>
      </c>
      <c r="G189">
        <f t="shared" si="3"/>
        <v>2.2911402633472079E-3</v>
      </c>
    </row>
    <row r="190" spans="1:7">
      <c r="A190">
        <v>23</v>
      </c>
      <c r="B190">
        <v>-169.16</v>
      </c>
      <c r="C190">
        <v>32</v>
      </c>
      <c r="D190">
        <v>7000</v>
      </c>
      <c r="E190">
        <v>68</v>
      </c>
      <c r="F190">
        <f>[1]!wallScanTrans(B190,G165,H165,I165,L165)+J165</f>
        <v>60.626155706123285</v>
      </c>
      <c r="G190">
        <f t="shared" si="3"/>
        <v>0.79961146574026742</v>
      </c>
    </row>
    <row r="191" spans="1:7">
      <c r="A191">
        <v>24</v>
      </c>
      <c r="B191">
        <v>-169.23500000000001</v>
      </c>
      <c r="C191">
        <v>32</v>
      </c>
      <c r="D191">
        <v>7000</v>
      </c>
      <c r="E191">
        <v>55</v>
      </c>
      <c r="F191">
        <f>[1]!wallScanTrans(B191,G165,H165,I165,L165)+J165</f>
        <v>60.626155706123285</v>
      </c>
      <c r="G191">
        <f t="shared" si="3"/>
        <v>0.57552050962806545</v>
      </c>
    </row>
    <row r="192" spans="1:7">
      <c r="A192">
        <v>25</v>
      </c>
      <c r="B192">
        <v>-169.29</v>
      </c>
      <c r="C192">
        <v>33</v>
      </c>
      <c r="D192">
        <v>7000</v>
      </c>
      <c r="E192">
        <v>51</v>
      </c>
      <c r="F192">
        <f>[1]!wallScanTrans(B192,G165,H165,I165,L165)+J165</f>
        <v>60.626155706123285</v>
      </c>
      <c r="G192">
        <f t="shared" si="3"/>
        <v>1.81691909173588</v>
      </c>
    </row>
    <row r="193" spans="1:7">
      <c r="A193">
        <v>26</v>
      </c>
      <c r="B193">
        <v>-169.36500000000001</v>
      </c>
      <c r="C193">
        <v>32</v>
      </c>
      <c r="D193">
        <v>7000</v>
      </c>
      <c r="E193">
        <v>62</v>
      </c>
      <c r="F193">
        <f>[1]!wallScanTrans(B193,G165,H165,I165,L165)+J165</f>
        <v>60.626155706123285</v>
      </c>
      <c r="G193">
        <f t="shared" si="3"/>
        <v>3.0442711997058221E-2</v>
      </c>
    </row>
    <row r="194" spans="1:7">
      <c r="A194">
        <v>27</v>
      </c>
      <c r="B194">
        <v>-169.42</v>
      </c>
      <c r="C194">
        <v>32</v>
      </c>
      <c r="D194">
        <v>7000</v>
      </c>
      <c r="E194">
        <v>72</v>
      </c>
      <c r="F194">
        <f>[1]!wallScanTrans(B194,G165,H165,I165,L165)+J165</f>
        <v>60.626155706123285</v>
      </c>
      <c r="G194">
        <f t="shared" si="3"/>
        <v>1.7967268614076655</v>
      </c>
    </row>
    <row r="195" spans="1:7">
      <c r="A195">
        <v>28</v>
      </c>
      <c r="B195">
        <v>-169.495</v>
      </c>
      <c r="C195">
        <v>32</v>
      </c>
      <c r="D195">
        <v>7000</v>
      </c>
      <c r="E195">
        <v>62</v>
      </c>
      <c r="F195">
        <f>[1]!wallScanTrans(B195,G165,H165,I165,L165)+J165</f>
        <v>60.626155706123285</v>
      </c>
      <c r="G195">
        <f t="shared" si="3"/>
        <v>3.0442711997058221E-2</v>
      </c>
    </row>
    <row r="196" spans="1:7">
      <c r="A196">
        <v>29</v>
      </c>
      <c r="B196">
        <v>-169.565</v>
      </c>
      <c r="C196">
        <v>33</v>
      </c>
      <c r="D196">
        <v>7000</v>
      </c>
      <c r="E196">
        <v>68</v>
      </c>
      <c r="F196">
        <f>[1]!wallScanTrans(B196,G165,H165,I165,L165)+J165</f>
        <v>60.626155706123285</v>
      </c>
      <c r="G196">
        <f t="shared" si="3"/>
        <v>0.79961146574026742</v>
      </c>
    </row>
    <row r="197" spans="1:7">
      <c r="A197">
        <v>30</v>
      </c>
      <c r="B197">
        <v>-169.625</v>
      </c>
      <c r="C197">
        <v>33</v>
      </c>
      <c r="D197">
        <v>7000</v>
      </c>
      <c r="E197">
        <v>45</v>
      </c>
      <c r="F197">
        <f>[1]!wallScanTrans(B197,G165,H165,I165,L165)+J165</f>
        <v>60.626155706123285</v>
      </c>
      <c r="G197">
        <f t="shared" si="3"/>
        <v>5.4261498256002065</v>
      </c>
    </row>
    <row r="198" spans="1:7">
      <c r="A198">
        <v>31</v>
      </c>
      <c r="B198">
        <v>-169.68</v>
      </c>
      <c r="C198">
        <v>33</v>
      </c>
      <c r="D198">
        <v>7000</v>
      </c>
      <c r="E198">
        <v>70</v>
      </c>
      <c r="F198">
        <f>[1]!wallScanTrans(B198,G165,H165,I165,L165)+J165</f>
        <v>60.626155706123285</v>
      </c>
      <c r="G198">
        <f t="shared" si="3"/>
        <v>1.2552708120835008</v>
      </c>
    </row>
    <row r="199" spans="1:7">
      <c r="A199">
        <v>32</v>
      </c>
      <c r="B199">
        <v>-169.76</v>
      </c>
      <c r="C199">
        <v>32</v>
      </c>
      <c r="D199">
        <v>7000</v>
      </c>
      <c r="E199">
        <v>66</v>
      </c>
      <c r="F199">
        <f>[1]!wallScanTrans(B199,G165,H165,I165,L165)+J165</f>
        <v>60.626155706123285</v>
      </c>
      <c r="G199">
        <f t="shared" si="3"/>
        <v>0.43754852264895955</v>
      </c>
    </row>
    <row r="200" spans="1:7">
      <c r="A200">
        <v>33</v>
      </c>
      <c r="B200">
        <v>-169.82</v>
      </c>
      <c r="C200">
        <v>33</v>
      </c>
      <c r="D200">
        <v>7000</v>
      </c>
      <c r="E200">
        <v>60</v>
      </c>
      <c r="F200">
        <f>[1]!wallScanTrans(B200,G165,H165,I165,L165)+J165</f>
        <v>60.626155706123285</v>
      </c>
      <c r="G200">
        <f t="shared" si="3"/>
        <v>6.5345161385124938E-3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3:V34"/>
  <sheetViews>
    <sheetView tabSelected="1" topLeftCell="G1" workbookViewId="0">
      <selection activeCell="R5" sqref="R5:U34"/>
    </sheetView>
  </sheetViews>
  <sheetFormatPr defaultRowHeight="15"/>
  <cols>
    <col min="14" max="14" width="14.140625" bestFit="1" customWidth="1"/>
    <col min="15" max="15" width="14.140625" customWidth="1"/>
  </cols>
  <sheetData>
    <row r="3" spans="3:22">
      <c r="J3">
        <v>-6.5000000000000002E-2</v>
      </c>
    </row>
    <row r="4" spans="3:22">
      <c r="D4" t="s">
        <v>62</v>
      </c>
      <c r="I4" t="s">
        <v>63</v>
      </c>
      <c r="J4">
        <v>33</v>
      </c>
    </row>
    <row r="5" spans="3:22">
      <c r="C5" t="s">
        <v>64</v>
      </c>
      <c r="D5" t="s">
        <v>65</v>
      </c>
      <c r="E5" t="s">
        <v>66</v>
      </c>
      <c r="F5" t="s">
        <v>67</v>
      </c>
      <c r="G5" t="s">
        <v>68</v>
      </c>
      <c r="J5" t="s">
        <v>69</v>
      </c>
      <c r="L5" t="s">
        <v>70</v>
      </c>
      <c r="M5" t="s">
        <v>71</v>
      </c>
      <c r="N5" t="s">
        <v>75</v>
      </c>
      <c r="Q5" s="3" t="s">
        <v>72</v>
      </c>
      <c r="R5" s="3" t="s">
        <v>66</v>
      </c>
      <c r="S5" s="3" t="s">
        <v>67</v>
      </c>
      <c r="T5" s="3" t="s">
        <v>68</v>
      </c>
      <c r="U5" s="3" t="s">
        <v>73</v>
      </c>
      <c r="V5" s="3" t="s">
        <v>74</v>
      </c>
    </row>
    <row r="6" spans="3:22">
      <c r="C6">
        <v>1</v>
      </c>
      <c r="D6">
        <v>-169.45500000000001</v>
      </c>
      <c r="E6">
        <f>D6+1</f>
        <v>-168.45500000000001</v>
      </c>
      <c r="F6">
        <v>-15.89</v>
      </c>
      <c r="G6">
        <v>25.355</v>
      </c>
      <c r="J6">
        <f>E6+$J$3*($J$4-1)</f>
        <v>-170.53500000000003</v>
      </c>
      <c r="L6">
        <f>'[2]980041'!H15</f>
        <v>-169.43393885552865</v>
      </c>
      <c r="M6">
        <f>L6-D6</f>
        <v>2.1061144471360649E-2</v>
      </c>
      <c r="N6">
        <f>'980045'!H15</f>
        <v>-169.54622378974551</v>
      </c>
      <c r="O6">
        <f>N6-L6</f>
        <v>-0.11228493421685926</v>
      </c>
      <c r="Q6" s="4">
        <v>1</v>
      </c>
      <c r="R6" s="4">
        <f>N6+V6</f>
        <v>-169.39622378974551</v>
      </c>
      <c r="S6" s="4">
        <f>F6</f>
        <v>-15.89</v>
      </c>
      <c r="T6" s="4">
        <f>G6</f>
        <v>25.355</v>
      </c>
      <c r="U6" s="4">
        <v>1</v>
      </c>
      <c r="V6" s="4">
        <v>0.15</v>
      </c>
    </row>
    <row r="7" spans="3:22">
      <c r="C7">
        <v>2</v>
      </c>
      <c r="D7">
        <v>-169.66</v>
      </c>
      <c r="E7">
        <f t="shared" ref="E7:E16" si="0">D7+1</f>
        <v>-168.66</v>
      </c>
      <c r="F7">
        <v>-15.97</v>
      </c>
      <c r="G7">
        <v>14.785</v>
      </c>
      <c r="J7">
        <f t="shared" ref="J7:J16" si="1">E7+$J$3*($J$4-1)</f>
        <v>-170.74</v>
      </c>
      <c r="L7">
        <f>'[2]980041'!H65</f>
        <v>-169.63787096607641</v>
      </c>
      <c r="M7">
        <f t="shared" ref="M7:M16" si="2">L7-D7</f>
        <v>2.2129033923590669E-2</v>
      </c>
      <c r="N7">
        <f>'980045'!H65</f>
        <v>-169.76432825471659</v>
      </c>
      <c r="O7">
        <f>N7-L7</f>
        <v>-0.12645728864018224</v>
      </c>
      <c r="Q7" s="4">
        <f>Q6+1</f>
        <v>2</v>
      </c>
      <c r="R7" s="4">
        <f>N7+V7</f>
        <v>-169.61432825471658</v>
      </c>
      <c r="S7" s="4">
        <f t="shared" ref="S7:T16" si="3">F7</f>
        <v>-15.97</v>
      </c>
      <c r="T7" s="4">
        <f t="shared" si="3"/>
        <v>14.785</v>
      </c>
      <c r="U7" s="4">
        <v>1</v>
      </c>
      <c r="V7" s="4">
        <v>0.15</v>
      </c>
    </row>
    <row r="8" spans="3:22">
      <c r="C8">
        <v>3</v>
      </c>
      <c r="D8">
        <v>-170.09</v>
      </c>
      <c r="E8">
        <f t="shared" si="0"/>
        <v>-169.09</v>
      </c>
      <c r="F8">
        <v>-15.97</v>
      </c>
      <c r="G8">
        <v>4.8099999999999996</v>
      </c>
      <c r="J8">
        <f t="shared" si="1"/>
        <v>-171.17000000000002</v>
      </c>
      <c r="L8">
        <f>'[2]980041'!H115</f>
        <v>-170.12885347116784</v>
      </c>
      <c r="M8">
        <f t="shared" si="2"/>
        <v>-3.8853471167840326E-2</v>
      </c>
      <c r="N8" s="7">
        <f>L8+$O$17</f>
        <v>-170.23987557079852</v>
      </c>
      <c r="Q8" s="4">
        <f t="shared" ref="Q8:Q16" si="4">Q7+1</f>
        <v>3</v>
      </c>
      <c r="R8" s="4">
        <f>N8+V8</f>
        <v>-170.08987557079851</v>
      </c>
      <c r="S8" s="4">
        <f t="shared" si="3"/>
        <v>-15.97</v>
      </c>
      <c r="T8" s="4">
        <f t="shared" si="3"/>
        <v>4.8099999999999996</v>
      </c>
      <c r="U8" s="4">
        <v>1</v>
      </c>
      <c r="V8" s="4">
        <v>0.15</v>
      </c>
    </row>
    <row r="9" spans="3:22">
      <c r="C9">
        <v>4</v>
      </c>
      <c r="D9">
        <v>-168.32</v>
      </c>
      <c r="E9">
        <f t="shared" si="0"/>
        <v>-167.32</v>
      </c>
      <c r="F9">
        <v>-15.97</v>
      </c>
      <c r="G9">
        <v>-5.1150000000000002</v>
      </c>
      <c r="J9">
        <f t="shared" si="1"/>
        <v>-169.4</v>
      </c>
      <c r="L9">
        <f>'[2]980041'!H165</f>
        <v>-168.84017447285612</v>
      </c>
      <c r="M9">
        <f t="shared" si="2"/>
        <v>-0.52017447285612661</v>
      </c>
      <c r="N9" s="7">
        <f t="shared" ref="N9:N14" si="5">L9+$O$17</f>
        <v>-168.95119657248679</v>
      </c>
      <c r="Q9" s="4">
        <f t="shared" si="4"/>
        <v>4</v>
      </c>
      <c r="R9" s="4">
        <f>N9+V9</f>
        <v>-168.80119657248679</v>
      </c>
      <c r="S9" s="4">
        <f t="shared" si="3"/>
        <v>-15.97</v>
      </c>
      <c r="T9" s="4">
        <f t="shared" si="3"/>
        <v>-5.1150000000000002</v>
      </c>
      <c r="U9" s="4">
        <v>1</v>
      </c>
      <c r="V9" s="4">
        <v>0.15</v>
      </c>
    </row>
    <row r="10" spans="3:22">
      <c r="C10">
        <v>5</v>
      </c>
      <c r="D10">
        <v>-167.78</v>
      </c>
      <c r="E10">
        <f t="shared" si="0"/>
        <v>-166.78</v>
      </c>
      <c r="F10">
        <v>-16.184999999999999</v>
      </c>
      <c r="G10">
        <v>-15.824999999999999</v>
      </c>
      <c r="J10">
        <f t="shared" si="1"/>
        <v>-168.86</v>
      </c>
      <c r="L10">
        <f>'[2]980041'!H215</f>
        <v>-167.71363608045891</v>
      </c>
      <c r="M10">
        <f t="shared" si="2"/>
        <v>6.6363919541089444E-2</v>
      </c>
      <c r="N10" s="7">
        <f t="shared" si="5"/>
        <v>-167.82465818008959</v>
      </c>
      <c r="Q10" s="4">
        <f t="shared" si="4"/>
        <v>5</v>
      </c>
      <c r="R10" s="4">
        <f>N10+V10</f>
        <v>-167.67465818008958</v>
      </c>
      <c r="S10" s="4">
        <f t="shared" si="3"/>
        <v>-16.184999999999999</v>
      </c>
      <c r="T10" s="4">
        <f t="shared" si="3"/>
        <v>-15.824999999999999</v>
      </c>
      <c r="U10" s="4">
        <v>1</v>
      </c>
      <c r="V10" s="4">
        <v>0.15</v>
      </c>
    </row>
    <row r="11" spans="3:22">
      <c r="C11">
        <v>6</v>
      </c>
      <c r="D11">
        <v>-168.95500000000001</v>
      </c>
      <c r="E11">
        <f t="shared" si="0"/>
        <v>-167.95500000000001</v>
      </c>
      <c r="F11">
        <v>-16.315000000000001</v>
      </c>
      <c r="G11">
        <v>-24.94</v>
      </c>
      <c r="J11">
        <f t="shared" si="1"/>
        <v>-170.03500000000003</v>
      </c>
      <c r="L11">
        <f>'[2]980041'!H265</f>
        <v>-168.96917070115799</v>
      </c>
      <c r="M11">
        <f t="shared" si="2"/>
        <v>-1.4170701157979693E-2</v>
      </c>
      <c r="N11" s="7">
        <f t="shared" si="5"/>
        <v>-169.08019280078867</v>
      </c>
      <c r="Q11" s="4">
        <f t="shared" si="4"/>
        <v>6</v>
      </c>
      <c r="R11" s="4">
        <f>N11+V11</f>
        <v>-168.93019280078866</v>
      </c>
      <c r="S11" s="4">
        <f t="shared" si="3"/>
        <v>-16.315000000000001</v>
      </c>
      <c r="T11" s="4">
        <f t="shared" si="3"/>
        <v>-24.94</v>
      </c>
      <c r="U11" s="4">
        <v>1</v>
      </c>
      <c r="V11" s="4">
        <v>0.15</v>
      </c>
    </row>
    <row r="12" spans="3:22">
      <c r="C12">
        <v>7</v>
      </c>
      <c r="D12">
        <v>-169.55</v>
      </c>
      <c r="E12">
        <f t="shared" si="0"/>
        <v>-168.55</v>
      </c>
      <c r="F12">
        <v>-16.315000000000001</v>
      </c>
      <c r="G12">
        <v>-34.53</v>
      </c>
      <c r="J12">
        <f t="shared" si="1"/>
        <v>-170.63000000000002</v>
      </c>
      <c r="L12">
        <f>'[2]980041'!H596</f>
        <v>-169.58022329079472</v>
      </c>
      <c r="M12">
        <f t="shared" si="2"/>
        <v>-3.0223290794708646E-2</v>
      </c>
      <c r="N12" s="7">
        <f t="shared" si="5"/>
        <v>-169.69124539042539</v>
      </c>
      <c r="Q12" s="4">
        <f t="shared" si="4"/>
        <v>7</v>
      </c>
      <c r="R12" s="4">
        <f>N12+V12</f>
        <v>-169.54124539042539</v>
      </c>
      <c r="S12" s="4">
        <f t="shared" si="3"/>
        <v>-16.315000000000001</v>
      </c>
      <c r="T12" s="4">
        <f t="shared" si="3"/>
        <v>-34.53</v>
      </c>
      <c r="U12" s="4">
        <v>3</v>
      </c>
      <c r="V12" s="4">
        <v>0.15</v>
      </c>
    </row>
    <row r="13" spans="3:22">
      <c r="C13">
        <v>8</v>
      </c>
      <c r="D13">
        <v>-168.82499999999999</v>
      </c>
      <c r="E13">
        <f t="shared" si="0"/>
        <v>-167.82499999999999</v>
      </c>
      <c r="F13">
        <v>-16.32</v>
      </c>
      <c r="G13">
        <v>-43.54</v>
      </c>
      <c r="J13">
        <f t="shared" si="1"/>
        <v>-169.905</v>
      </c>
      <c r="L13">
        <f>'[2]980041'!H365</f>
        <v>-168.75751284930951</v>
      </c>
      <c r="M13">
        <f t="shared" si="2"/>
        <v>6.7487150690482167E-2</v>
      </c>
      <c r="N13" s="7">
        <f t="shared" si="5"/>
        <v>-168.86853494894018</v>
      </c>
      <c r="Q13" s="4">
        <f t="shared" si="4"/>
        <v>8</v>
      </c>
      <c r="R13" s="4">
        <f>N13+V13</f>
        <v>-168.71853494894017</v>
      </c>
      <c r="S13" s="4">
        <f t="shared" si="3"/>
        <v>-16.32</v>
      </c>
      <c r="T13" s="4">
        <f t="shared" si="3"/>
        <v>-43.54</v>
      </c>
      <c r="U13" s="4">
        <v>1</v>
      </c>
      <c r="V13" s="4">
        <v>0.15</v>
      </c>
    </row>
    <row r="14" spans="3:22">
      <c r="C14">
        <v>9</v>
      </c>
      <c r="D14">
        <v>-167.88499999999999</v>
      </c>
      <c r="E14">
        <f t="shared" si="0"/>
        <v>-166.88499999999999</v>
      </c>
      <c r="F14">
        <v>-16.395</v>
      </c>
      <c r="G14">
        <v>-54.3</v>
      </c>
      <c r="J14">
        <f t="shared" si="1"/>
        <v>-168.965</v>
      </c>
      <c r="L14">
        <f>'[2]980041'!H415</f>
        <v>-167.7645323495355</v>
      </c>
      <c r="M14">
        <f t="shared" si="2"/>
        <v>0.12046765046449082</v>
      </c>
      <c r="N14" s="7">
        <f t="shared" si="5"/>
        <v>-167.87555444916617</v>
      </c>
      <c r="Q14" s="4">
        <f t="shared" si="4"/>
        <v>9</v>
      </c>
      <c r="R14" s="4">
        <f>N14+V14</f>
        <v>-167.72555444916617</v>
      </c>
      <c r="S14" s="4">
        <f t="shared" si="3"/>
        <v>-16.395</v>
      </c>
      <c r="T14" s="4">
        <f t="shared" si="3"/>
        <v>-54.3</v>
      </c>
      <c r="U14" s="4">
        <v>1</v>
      </c>
      <c r="V14" s="4">
        <v>0.15</v>
      </c>
    </row>
    <row r="15" spans="3:22">
      <c r="C15">
        <v>10</v>
      </c>
      <c r="D15">
        <v>-167.88499999999999</v>
      </c>
      <c r="E15">
        <f t="shared" si="0"/>
        <v>-166.88499999999999</v>
      </c>
      <c r="F15">
        <v>-16.535</v>
      </c>
      <c r="G15">
        <v>-65.114999999999995</v>
      </c>
      <c r="J15">
        <f t="shared" si="1"/>
        <v>-168.965</v>
      </c>
      <c r="L15">
        <f>'[2]980041'!H496</f>
        <v>-167.85704825298609</v>
      </c>
      <c r="M15">
        <f t="shared" si="2"/>
        <v>2.795174701390124E-2</v>
      </c>
      <c r="N15">
        <f>'980045'!H115</f>
        <v>-167.96993958345442</v>
      </c>
      <c r="O15">
        <f>N15-L15</f>
        <v>-0.11289133046832944</v>
      </c>
      <c r="Q15" s="4">
        <f t="shared" si="4"/>
        <v>10</v>
      </c>
      <c r="R15" s="4">
        <f>N15+V15</f>
        <v>-167.81993958345441</v>
      </c>
      <c r="S15" s="4">
        <f t="shared" si="3"/>
        <v>-16.535</v>
      </c>
      <c r="T15" s="4">
        <f t="shared" si="3"/>
        <v>-65.114999999999995</v>
      </c>
      <c r="U15" s="4">
        <v>1</v>
      </c>
      <c r="V15" s="4">
        <v>0.15</v>
      </c>
    </row>
    <row r="16" spans="3:22">
      <c r="C16">
        <v>11</v>
      </c>
      <c r="D16">
        <v>-168.73</v>
      </c>
      <c r="E16">
        <f t="shared" si="0"/>
        <v>-167.73</v>
      </c>
      <c r="F16">
        <v>-16.899999999999999</v>
      </c>
      <c r="G16">
        <v>-76.67</v>
      </c>
      <c r="J16">
        <f t="shared" si="1"/>
        <v>-169.81</v>
      </c>
      <c r="L16">
        <f>'[2]980041'!H546</f>
        <v>-168.67052068295317</v>
      </c>
      <c r="M16">
        <f t="shared" si="2"/>
        <v>5.9479317046822189E-2</v>
      </c>
      <c r="N16">
        <f>'980045'!H165</f>
        <v>-168.76297552815049</v>
      </c>
      <c r="O16">
        <f>N16-L16</f>
        <v>-9.2454845197323721E-2</v>
      </c>
      <c r="Q16" s="4">
        <f t="shared" si="4"/>
        <v>11</v>
      </c>
      <c r="R16" s="4">
        <f>N16+V16</f>
        <v>-168.61297552815049</v>
      </c>
      <c r="S16" s="4">
        <f t="shared" si="3"/>
        <v>-16.899999999999999</v>
      </c>
      <c r="T16" s="4">
        <f t="shared" si="3"/>
        <v>-76.67</v>
      </c>
      <c r="U16" s="4">
        <v>1</v>
      </c>
      <c r="V16" s="4">
        <v>0.15</v>
      </c>
    </row>
    <row r="17" spans="10:22">
      <c r="N17" s="7"/>
      <c r="O17" s="7">
        <f>AVERAGE(O6:O16)</f>
        <v>-0.11102209963067367</v>
      </c>
      <c r="Q17" s="5">
        <v>12</v>
      </c>
      <c r="R17" s="5">
        <f>N6+V17</f>
        <v>-167.04622378974551</v>
      </c>
      <c r="S17" s="5">
        <f t="shared" ref="S17:T27" si="6">F6</f>
        <v>-15.89</v>
      </c>
      <c r="T17" s="5">
        <f t="shared" si="6"/>
        <v>25.355</v>
      </c>
      <c r="U17" s="5">
        <v>1</v>
      </c>
      <c r="V17" s="5">
        <v>2.5</v>
      </c>
    </row>
    <row r="18" spans="10:22">
      <c r="Q18" s="5">
        <f>Q17+1</f>
        <v>13</v>
      </c>
      <c r="R18" s="5">
        <f>N7+V18</f>
        <v>-167.26432825471659</v>
      </c>
      <c r="S18" s="5">
        <f t="shared" si="6"/>
        <v>-15.97</v>
      </c>
      <c r="T18" s="5">
        <f t="shared" si="6"/>
        <v>14.785</v>
      </c>
      <c r="U18" s="5">
        <v>1</v>
      </c>
      <c r="V18" s="5">
        <v>2.5</v>
      </c>
    </row>
    <row r="19" spans="10:22">
      <c r="Q19" s="5">
        <f t="shared" ref="Q19:Q27" si="7">Q18+1</f>
        <v>14</v>
      </c>
      <c r="R19" s="5">
        <f>N8+V19</f>
        <v>-167.73987557079852</v>
      </c>
      <c r="S19" s="5">
        <f t="shared" si="6"/>
        <v>-15.97</v>
      </c>
      <c r="T19" s="5">
        <f t="shared" si="6"/>
        <v>4.8099999999999996</v>
      </c>
      <c r="U19" s="5">
        <v>1</v>
      </c>
      <c r="V19" s="5">
        <v>2.5</v>
      </c>
    </row>
    <row r="20" spans="10:22">
      <c r="J20">
        <f>E20+$J$3*($J$4-1)</f>
        <v>-2.08</v>
      </c>
      <c r="Q20" s="5">
        <f t="shared" si="7"/>
        <v>15</v>
      </c>
      <c r="R20" s="5">
        <f>N9+V20</f>
        <v>-166.45119657248679</v>
      </c>
      <c r="S20" s="5">
        <f t="shared" si="6"/>
        <v>-15.97</v>
      </c>
      <c r="T20" s="5">
        <f t="shared" si="6"/>
        <v>-5.1150000000000002</v>
      </c>
      <c r="U20" s="5">
        <v>1</v>
      </c>
      <c r="V20" s="5">
        <v>2.5</v>
      </c>
    </row>
    <row r="21" spans="10:22">
      <c r="J21">
        <f t="shared" ref="J21:J30" si="8">E21+$J$3*($J$4-1)</f>
        <v>-2.08</v>
      </c>
      <c r="Q21" s="5">
        <f t="shared" si="7"/>
        <v>16</v>
      </c>
      <c r="R21" s="5">
        <f>N10+V21</f>
        <v>-165.32465818008959</v>
      </c>
      <c r="S21" s="5">
        <f t="shared" si="6"/>
        <v>-16.184999999999999</v>
      </c>
      <c r="T21" s="5">
        <f t="shared" si="6"/>
        <v>-15.824999999999999</v>
      </c>
      <c r="U21" s="5">
        <v>1</v>
      </c>
      <c r="V21" s="5">
        <v>2.5</v>
      </c>
    </row>
    <row r="22" spans="10:22">
      <c r="J22">
        <f t="shared" si="8"/>
        <v>-2.08</v>
      </c>
      <c r="Q22" s="5">
        <f t="shared" si="7"/>
        <v>17</v>
      </c>
      <c r="R22" s="5">
        <f>N11+V22</f>
        <v>-166.58019280078867</v>
      </c>
      <c r="S22" s="5">
        <f t="shared" si="6"/>
        <v>-16.315000000000001</v>
      </c>
      <c r="T22" s="5">
        <f t="shared" si="6"/>
        <v>-24.94</v>
      </c>
      <c r="U22" s="5">
        <v>1</v>
      </c>
      <c r="V22" s="5">
        <v>2.5</v>
      </c>
    </row>
    <row r="23" spans="10:22">
      <c r="J23">
        <f t="shared" si="8"/>
        <v>-2.08</v>
      </c>
      <c r="Q23" s="5">
        <f t="shared" si="7"/>
        <v>18</v>
      </c>
      <c r="R23" s="5">
        <f>N12+V23</f>
        <v>-167.19124539042539</v>
      </c>
      <c r="S23" s="5">
        <f t="shared" si="6"/>
        <v>-16.315000000000001</v>
      </c>
      <c r="T23" s="5">
        <f t="shared" si="6"/>
        <v>-34.53</v>
      </c>
      <c r="U23" s="5">
        <v>3</v>
      </c>
      <c r="V23" s="5">
        <v>2.5</v>
      </c>
    </row>
    <row r="24" spans="10:22">
      <c r="J24">
        <f t="shared" si="8"/>
        <v>-2.08</v>
      </c>
      <c r="Q24" s="5">
        <f t="shared" si="7"/>
        <v>19</v>
      </c>
      <c r="R24" s="5">
        <f>N13+V24</f>
        <v>-166.36853494894018</v>
      </c>
      <c r="S24" s="5">
        <f t="shared" si="6"/>
        <v>-16.32</v>
      </c>
      <c r="T24" s="5">
        <f t="shared" si="6"/>
        <v>-43.54</v>
      </c>
      <c r="U24" s="5">
        <v>1</v>
      </c>
      <c r="V24" s="5">
        <v>2.5</v>
      </c>
    </row>
    <row r="25" spans="10:22">
      <c r="J25">
        <f t="shared" si="8"/>
        <v>-2.08</v>
      </c>
      <c r="Q25" s="5">
        <f t="shared" si="7"/>
        <v>20</v>
      </c>
      <c r="R25" s="5">
        <f>N14+V25</f>
        <v>-165.37555444916617</v>
      </c>
      <c r="S25" s="5">
        <f t="shared" si="6"/>
        <v>-16.395</v>
      </c>
      <c r="T25" s="5">
        <f t="shared" si="6"/>
        <v>-54.3</v>
      </c>
      <c r="U25" s="5">
        <v>1</v>
      </c>
      <c r="V25" s="5">
        <v>2.5</v>
      </c>
    </row>
    <row r="26" spans="10:22">
      <c r="J26">
        <f t="shared" si="8"/>
        <v>-2.08</v>
      </c>
      <c r="Q26" s="5">
        <f t="shared" si="7"/>
        <v>21</v>
      </c>
      <c r="R26" s="5">
        <f>N15+V26</f>
        <v>-165.46993958345442</v>
      </c>
      <c r="S26" s="5">
        <f t="shared" si="6"/>
        <v>-16.535</v>
      </c>
      <c r="T26" s="5">
        <f t="shared" si="6"/>
        <v>-65.114999999999995</v>
      </c>
      <c r="U26" s="5">
        <v>1</v>
      </c>
      <c r="V26" s="5">
        <v>2.5</v>
      </c>
    </row>
    <row r="27" spans="10:22">
      <c r="J27">
        <f t="shared" si="8"/>
        <v>-2.08</v>
      </c>
      <c r="Q27" s="5">
        <f t="shared" si="7"/>
        <v>22</v>
      </c>
      <c r="R27" s="5">
        <f>N16+V27</f>
        <v>-166.26297552815049</v>
      </c>
      <c r="S27" s="5">
        <f t="shared" si="6"/>
        <v>-16.899999999999999</v>
      </c>
      <c r="T27" s="5">
        <f t="shared" si="6"/>
        <v>-76.67</v>
      </c>
      <c r="U27" s="5">
        <v>1</v>
      </c>
      <c r="V27" s="5">
        <v>2.5</v>
      </c>
    </row>
    <row r="28" spans="10:22">
      <c r="J28">
        <f t="shared" si="8"/>
        <v>-2.08</v>
      </c>
      <c r="Q28" s="6">
        <v>23</v>
      </c>
      <c r="R28" s="6">
        <f>$N$12+V28</f>
        <v>-169.24124539042541</v>
      </c>
      <c r="S28" s="6">
        <f>$F$12</f>
        <v>-16.315000000000001</v>
      </c>
      <c r="T28" s="6">
        <f>$G$12</f>
        <v>-34.53</v>
      </c>
      <c r="U28" s="6">
        <v>3</v>
      </c>
      <c r="V28" s="6">
        <v>0.45</v>
      </c>
    </row>
    <row r="29" spans="10:22">
      <c r="J29">
        <f t="shared" si="8"/>
        <v>-2.08</v>
      </c>
      <c r="Q29" s="6">
        <f>Q28+1</f>
        <v>24</v>
      </c>
      <c r="R29" s="6">
        <f>$N$12+V29</f>
        <v>-168.94124539042539</v>
      </c>
      <c r="S29" s="6">
        <f t="shared" ref="S29:S34" si="9">$F$12</f>
        <v>-16.315000000000001</v>
      </c>
      <c r="T29" s="6">
        <f t="shared" ref="T29:T34" si="10">$G$12</f>
        <v>-34.53</v>
      </c>
      <c r="U29" s="6">
        <v>3</v>
      </c>
      <c r="V29" s="6">
        <v>0.75</v>
      </c>
    </row>
    <row r="30" spans="10:22">
      <c r="J30">
        <f t="shared" si="8"/>
        <v>-2.08</v>
      </c>
      <c r="Q30" s="6">
        <f t="shared" ref="Q30:Q34" si="11">Q29+1</f>
        <v>25</v>
      </c>
      <c r="R30" s="6">
        <f>$N$12+V30</f>
        <v>-168.64124539042538</v>
      </c>
      <c r="S30" s="6">
        <f t="shared" si="9"/>
        <v>-16.315000000000001</v>
      </c>
      <c r="T30" s="6">
        <f t="shared" si="10"/>
        <v>-34.53</v>
      </c>
      <c r="U30" s="6">
        <v>3</v>
      </c>
      <c r="V30" s="6">
        <v>1.05</v>
      </c>
    </row>
    <row r="31" spans="10:22">
      <c r="Q31" s="6">
        <f t="shared" si="11"/>
        <v>26</v>
      </c>
      <c r="R31" s="6">
        <f>$N$12+V31</f>
        <v>-168.3412453904254</v>
      </c>
      <c r="S31" s="6">
        <f t="shared" si="9"/>
        <v>-16.315000000000001</v>
      </c>
      <c r="T31" s="6">
        <f t="shared" si="10"/>
        <v>-34.53</v>
      </c>
      <c r="U31" s="6">
        <v>3</v>
      </c>
      <c r="V31" s="6">
        <v>1.35</v>
      </c>
    </row>
    <row r="32" spans="10:22">
      <c r="Q32" s="6">
        <f t="shared" si="11"/>
        <v>27</v>
      </c>
      <c r="R32" s="6">
        <f>$N$12+V32</f>
        <v>-168.04124539042539</v>
      </c>
      <c r="S32" s="6">
        <f t="shared" si="9"/>
        <v>-16.315000000000001</v>
      </c>
      <c r="T32" s="6">
        <f t="shared" si="10"/>
        <v>-34.53</v>
      </c>
      <c r="U32" s="6">
        <v>3</v>
      </c>
      <c r="V32" s="6">
        <v>1.65</v>
      </c>
    </row>
    <row r="33" spans="17:22">
      <c r="Q33" s="6">
        <f t="shared" si="11"/>
        <v>28</v>
      </c>
      <c r="R33" s="6">
        <f>$N$12+V33</f>
        <v>-167.74124539042541</v>
      </c>
      <c r="S33" s="6">
        <f t="shared" si="9"/>
        <v>-16.315000000000001</v>
      </c>
      <c r="T33" s="6">
        <f t="shared" si="10"/>
        <v>-34.53</v>
      </c>
      <c r="U33" s="6">
        <v>3</v>
      </c>
      <c r="V33" s="6">
        <v>1.95</v>
      </c>
    </row>
    <row r="34" spans="17:22">
      <c r="Q34" s="6">
        <f t="shared" si="11"/>
        <v>29</v>
      </c>
      <c r="R34" s="6">
        <f>$N$12+V34</f>
        <v>-167.44124539042539</v>
      </c>
      <c r="S34" s="6">
        <f t="shared" si="9"/>
        <v>-16.315000000000001</v>
      </c>
      <c r="T34" s="6">
        <f t="shared" si="10"/>
        <v>-34.53</v>
      </c>
      <c r="U34" s="6">
        <v>3</v>
      </c>
      <c r="V34" s="6">
        <v>2.25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980045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2014-01-02T03:53:57Z</dcterms:created>
  <dcterms:modified xsi:type="dcterms:W3CDTF">2014-01-02T14:07:33Z</dcterms:modified>
</cp:coreProperties>
</file>